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 activeTab="1"/>
  </bookViews>
  <sheets>
    <sheet name="14.09.2021" sheetId="1" r:id="rId1"/>
    <sheet name="1" sheetId="3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'14.09.2021'!#REF!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8" i="3"/>
  <c r="CC21" i="1"/>
  <c r="CC12" i="1"/>
  <c r="AI24" i="1"/>
  <c r="AE24" i="1"/>
  <c r="AD24" i="1"/>
  <c r="AC24" i="1"/>
  <c r="AB24" i="1"/>
  <c r="AA24" i="1"/>
  <c r="Z24" i="1"/>
  <c r="Y24" i="1"/>
  <c r="X24" i="1"/>
  <c r="W24" i="1"/>
  <c r="I24" i="1"/>
  <c r="H24" i="1"/>
  <c r="G24" i="1"/>
  <c r="F24" i="1"/>
  <c r="E24" i="1"/>
  <c r="D24" i="1"/>
  <c r="A20" i="1"/>
  <c r="C20" i="1"/>
  <c r="A19" i="1"/>
  <c r="C19" i="1"/>
  <c r="A18" i="1"/>
  <c r="C18" i="1"/>
  <c r="A17" i="1"/>
  <c r="C17" i="1"/>
  <c r="A16" i="1"/>
  <c r="C16" i="1"/>
  <c r="A15" i="1"/>
  <c r="C15" i="1"/>
  <c r="A14" i="1"/>
  <c r="C14" i="1"/>
  <c r="A11" i="1"/>
  <c r="C11" i="1"/>
  <c r="A10" i="1"/>
  <c r="C10" i="1"/>
  <c r="A9" i="1"/>
  <c r="C9" i="1"/>
  <c r="A8" i="1"/>
  <c r="C8" i="1"/>
</calcChain>
</file>

<file path=xl/sharedStrings.xml><?xml version="1.0" encoding="utf-8"?>
<sst xmlns="http://schemas.openxmlformats.org/spreadsheetml/2006/main" count="153" uniqueCount="134">
  <si>
    <t>всего</t>
  </si>
  <si>
    <t>Белки, г</t>
  </si>
  <si>
    <t>в т.ч. жив.</t>
  </si>
  <si>
    <t>в т.ч. раст.</t>
  </si>
  <si>
    <t>ЭЦ, ккал</t>
  </si>
  <si>
    <t>Углево-ды, г</t>
  </si>
  <si>
    <t>Жиры, г</t>
  </si>
  <si>
    <t>НЖК</t>
  </si>
  <si>
    <t>ПНЖК</t>
  </si>
  <si>
    <t>Холестерин</t>
  </si>
  <si>
    <t>МД</t>
  </si>
  <si>
    <t>Крахмал</t>
  </si>
  <si>
    <t>ПВ</t>
  </si>
  <si>
    <t>РПВ</t>
  </si>
  <si>
    <t>НПВ</t>
  </si>
  <si>
    <t>Органические кислоты</t>
  </si>
  <si>
    <t>Зола</t>
  </si>
  <si>
    <t>Na</t>
  </si>
  <si>
    <t>K</t>
  </si>
  <si>
    <t>Ca</t>
  </si>
  <si>
    <t>Mg</t>
  </si>
  <si>
    <t>P</t>
  </si>
  <si>
    <t>Fe</t>
  </si>
  <si>
    <t>B</t>
  </si>
  <si>
    <t>В2</t>
  </si>
  <si>
    <t>РР</t>
  </si>
  <si>
    <t>НЭ</t>
  </si>
  <si>
    <t>Алкоголь, г</t>
  </si>
  <si>
    <t>Валин</t>
  </si>
  <si>
    <t>изолейцин</t>
  </si>
  <si>
    <t>лейцин</t>
  </si>
  <si>
    <t>лизин</t>
  </si>
  <si>
    <t>метионин</t>
  </si>
  <si>
    <t>треонин</t>
  </si>
  <si>
    <t>триптофан</t>
  </si>
  <si>
    <t>фенилаланин</t>
  </si>
  <si>
    <t>аланин</t>
  </si>
  <si>
    <t>аргинин</t>
  </si>
  <si>
    <t>аспарагиновая</t>
  </si>
  <si>
    <t>гистидин</t>
  </si>
  <si>
    <t>глицин</t>
  </si>
  <si>
    <t>глутаминовая</t>
  </si>
  <si>
    <t>оксипролин</t>
  </si>
  <si>
    <t>пролин</t>
  </si>
  <si>
    <t>серин</t>
  </si>
  <si>
    <t>тирозин</t>
  </si>
  <si>
    <t>цистин</t>
  </si>
  <si>
    <t>масляная</t>
  </si>
  <si>
    <t>капроновая</t>
  </si>
  <si>
    <t>каприловая</t>
  </si>
  <si>
    <t>каприновая</t>
  </si>
  <si>
    <t>лауриновая</t>
  </si>
  <si>
    <t>миристиновая</t>
  </si>
  <si>
    <t>пентадекановая</t>
  </si>
  <si>
    <t>пальмитиновая</t>
  </si>
  <si>
    <t>маргариновая</t>
  </si>
  <si>
    <t>стеариновая</t>
  </si>
  <si>
    <t>арахиновая</t>
  </si>
  <si>
    <t>бегеновая</t>
  </si>
  <si>
    <t>лигноцериновая</t>
  </si>
  <si>
    <t>миристолеиновая</t>
  </si>
  <si>
    <t>пальмитолеиновая</t>
  </si>
  <si>
    <t>олеиновая</t>
  </si>
  <si>
    <t>гадолеиновая</t>
  </si>
  <si>
    <t>эруковая</t>
  </si>
  <si>
    <t>линолевая</t>
  </si>
  <si>
    <t>линоленовая</t>
  </si>
  <si>
    <t>арахидоновая</t>
  </si>
  <si>
    <t>Аденин</t>
  </si>
  <si>
    <t>Гуанин</t>
  </si>
  <si>
    <t>Ph</t>
  </si>
  <si>
    <t>МЖК</t>
  </si>
  <si>
    <t>Минеральные элементы (мг)</t>
  </si>
  <si>
    <t>№</t>
  </si>
  <si>
    <t>Витамины</t>
  </si>
  <si>
    <t>РЭ,мкг</t>
  </si>
  <si>
    <t>ТЭ,мг</t>
  </si>
  <si>
    <t>В1,мг</t>
  </si>
  <si>
    <t>С,мг</t>
  </si>
  <si>
    <t>А,мкг</t>
  </si>
  <si>
    <t>Вес блюда</t>
  </si>
  <si>
    <t>Завтрак</t>
  </si>
  <si>
    <t>Каша пшеничная молочная с маслом сливочным</t>
  </si>
  <si>
    <t>Какао с молоком</t>
  </si>
  <si>
    <t>Хлеб пшеничный</t>
  </si>
  <si>
    <t>Хлеб ржаной</t>
  </si>
  <si>
    <t>Итого за 'Завтрак'</t>
  </si>
  <si>
    <t>Обед</t>
  </si>
  <si>
    <t>Щи из свежей капусты со сметаной</t>
  </si>
  <si>
    <t>Макаронные изделия отварные</t>
  </si>
  <si>
    <t>Печень в молочном соусе куриная</t>
  </si>
  <si>
    <t>Чай с сахаром</t>
  </si>
  <si>
    <t>Фрукты</t>
  </si>
  <si>
    <t>Итого за 'Обед'</t>
  </si>
  <si>
    <t>Итого за день</t>
  </si>
  <si>
    <t>Норма (СанПиН 2.3/2.4.3590-20  12 лет и старше)</t>
  </si>
  <si>
    <t>Отклонение</t>
  </si>
  <si>
    <t>Содержание, % от калорийности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</si>
  <si>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</si>
  <si>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</si>
  <si>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</si>
  <si>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</si>
  <si>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</si>
  <si>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</si>
  <si>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</si>
  <si>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</si>
  <si>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</si>
  <si>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</si>
  <si>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</si>
  <si>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</si>
  <si>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</si>
  <si>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</si>
  <si>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</si>
  <si>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</si>
  <si>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</si>
  <si>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</si>
  <si>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</si>
  <si>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</si>
  <si>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</si>
  <si>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</si>
  <si>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</si>
  <si>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</si>
  <si>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</si>
  <si>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16/4</t>
  </si>
  <si>
    <t>36/10</t>
  </si>
  <si>
    <t>-</t>
  </si>
  <si>
    <t>6/2</t>
  </si>
  <si>
    <t>46/3</t>
  </si>
  <si>
    <t>11/8</t>
  </si>
  <si>
    <t>27/10</t>
  </si>
  <si>
    <t>МЕНЮ НА 14.09.2021</t>
  </si>
  <si>
    <t>ДОВЗ 12 ЛЕТ И СТ</t>
  </si>
  <si>
    <t>МАОУ "СОШ № 30" ДОВЗ 12 ЛЕТ И СТ</t>
  </si>
  <si>
    <t>Яблоки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</si>
</sst>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Black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8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left"/>
    </xf>
    <xf numFmtId="2" fontId="4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2" fontId="4" fillId="0" borderId="2" xfId="0" applyNumberFormat="1" applyFont="1" applyBorder="1"/>
    <xf numFmtId="0" fontId="4" fillId="0" borderId="9" xfId="0" applyFont="1" applyBorder="1"/>
    <xf numFmtId="0" fontId="4" fillId="0" borderId="9" xfId="0" applyFont="1" applyBorder="1" applyAlignment="1">
      <alignment wrapText="1"/>
    </xf>
    <xf numFmtId="2" fontId="4" fillId="0" borderId="9" xfId="0" applyNumberFormat="1" applyFont="1" applyBorder="1"/>
    <xf numFmtId="0" fontId="6" fillId="0" borderId="0" xfId="0" applyFont="1"/>
    <xf numFmtId="0" fontId="6" fillId="0" borderId="0" xfId="0" applyFont="1" applyAlignment="1">
      <alignment wrapText="1"/>
    </xf>
    <xf numFmtId="2" fontId="6" fillId="0" borderId="0" xfId="0" applyNumberFormat="1" applyFont="1"/>
    <xf numFmtId="0" fontId="7" fillId="0" borderId="0" xfId="1"/>
    <xf numFmtId="49" fontId="7" fillId="2" borderId="2" xfId="1" applyNumberFormat="1" applyFill="1" applyBorder="1" applyProtection="1">
      <protection locked="0"/>
    </xf>
    <xf numFmtId="14" fontId="8" fillId="2" borderId="2" xfId="1" applyNumberFormat="1" applyFont="1" applyFill="1" applyBorder="1" applyProtection="1">
      <protection locked="0"/>
    </xf>
    <xf numFmtId="0" fontId="7" fillId="0" borderId="11" xfId="1" applyBorder="1" applyAlignment="1">
      <alignment horizontal="center"/>
    </xf>
    <xf numFmtId="0" fontId="7" fillId="0" borderId="12" xfId="1" applyBorder="1" applyAlignment="1">
      <alignment horizontal="center"/>
    </xf>
    <xf numFmtId="0" fontId="7" fillId="0" borderId="13" xfId="1" applyBorder="1" applyAlignment="1">
      <alignment horizontal="center"/>
    </xf>
    <xf numFmtId="0" fontId="7" fillId="0" borderId="14" xfId="1" applyBorder="1"/>
    <xf numFmtId="0" fontId="7" fillId="0" borderId="15" xfId="1" applyBorder="1"/>
    <xf numFmtId="0" fontId="7" fillId="2" borderId="15" xfId="1" applyFill="1" applyBorder="1" applyProtection="1">
      <protection locked="0"/>
    </xf>
    <xf numFmtId="0" fontId="7" fillId="2" borderId="15" xfId="1" applyFill="1" applyBorder="1" applyAlignment="1" applyProtection="1">
      <alignment wrapText="1"/>
      <protection locked="0"/>
    </xf>
    <xf numFmtId="1" fontId="7" fillId="2" borderId="15" xfId="1" applyNumberFormat="1" applyFill="1" applyBorder="1" applyProtection="1">
      <protection locked="0"/>
    </xf>
    <xf numFmtId="2" fontId="7" fillId="2" borderId="15" xfId="1" applyNumberFormat="1" applyFill="1" applyBorder="1" applyProtection="1">
      <protection locked="0"/>
    </xf>
    <xf numFmtId="164" fontId="7" fillId="2" borderId="15" xfId="1" applyNumberFormat="1" applyFill="1" applyBorder="1" applyProtection="1">
      <protection locked="0"/>
    </xf>
    <xf numFmtId="164" fontId="7" fillId="2" borderId="16" xfId="1" applyNumberFormat="1" applyFill="1" applyBorder="1" applyProtection="1">
      <protection locked="0"/>
    </xf>
    <xf numFmtId="0" fontId="7" fillId="0" borderId="17" xfId="1" applyBorder="1"/>
    <xf numFmtId="0" fontId="7" fillId="0" borderId="2" xfId="1" applyBorder="1"/>
    <xf numFmtId="0" fontId="7" fillId="2" borderId="2" xfId="1" applyFill="1" applyBorder="1" applyAlignment="1" applyProtection="1">
      <alignment wrapText="1"/>
      <protection locked="0"/>
    </xf>
    <xf numFmtId="1" fontId="7" fillId="2" borderId="2" xfId="1" applyNumberFormat="1" applyFill="1" applyBorder="1" applyProtection="1">
      <protection locked="0"/>
    </xf>
    <xf numFmtId="2" fontId="7" fillId="2" borderId="2" xfId="1" applyNumberFormat="1" applyFill="1" applyBorder="1" applyProtection="1">
      <protection locked="0"/>
    </xf>
    <xf numFmtId="164" fontId="7" fillId="2" borderId="2" xfId="1" applyNumberFormat="1" applyFill="1" applyBorder="1" applyProtection="1">
      <protection locked="0"/>
    </xf>
    <xf numFmtId="164" fontId="7" fillId="2" borderId="18" xfId="1" applyNumberFormat="1" applyFill="1" applyBorder="1" applyProtection="1">
      <protection locked="0"/>
    </xf>
    <xf numFmtId="0" fontId="7" fillId="2" borderId="2" xfId="1" applyFill="1" applyBorder="1" applyProtection="1">
      <protection locked="0"/>
    </xf>
    <xf numFmtId="0" fontId="7" fillId="2" borderId="19" xfId="1" applyFill="1" applyBorder="1" applyProtection="1">
      <protection locked="0"/>
    </xf>
    <xf numFmtId="17" fontId="7" fillId="2" borderId="9" xfId="1" applyNumberFormat="1" applyFill="1" applyBorder="1" applyProtection="1">
      <protection locked="0"/>
    </xf>
    <xf numFmtId="0" fontId="7" fillId="2" borderId="9" xfId="1" applyFill="1" applyBorder="1" applyAlignment="1" applyProtection="1">
      <alignment wrapText="1"/>
      <protection locked="0"/>
    </xf>
    <xf numFmtId="1" fontId="7" fillId="2" borderId="9" xfId="1" applyNumberFormat="1" applyFill="1" applyBorder="1" applyProtection="1">
      <protection locked="0"/>
    </xf>
    <xf numFmtId="2" fontId="7" fillId="2" borderId="9" xfId="1" applyNumberFormat="1" applyFill="1" applyBorder="1" applyProtection="1">
      <protection locked="0"/>
    </xf>
    <xf numFmtId="164" fontId="7" fillId="2" borderId="9" xfId="1" applyNumberFormat="1" applyFill="1" applyBorder="1" applyProtection="1">
      <protection locked="0"/>
    </xf>
    <xf numFmtId="164" fontId="7" fillId="2" borderId="20" xfId="1" applyNumberFormat="1" applyFill="1" applyBorder="1" applyProtection="1">
      <protection locked="0"/>
    </xf>
    <xf numFmtId="0" fontId="7" fillId="0" borderId="21" xfId="1" applyBorder="1"/>
    <xf numFmtId="0" fontId="7" fillId="2" borderId="19" xfId="1" applyFill="1" applyBorder="1" applyAlignment="1" applyProtection="1">
      <alignment wrapText="1"/>
      <protection locked="0"/>
    </xf>
    <xf numFmtId="1" fontId="7" fillId="2" borderId="19" xfId="1" applyNumberFormat="1" applyFill="1" applyBorder="1" applyProtection="1">
      <protection locked="0"/>
    </xf>
    <xf numFmtId="2" fontId="7" fillId="2" borderId="19" xfId="1" applyNumberFormat="1" applyFill="1" applyBorder="1" applyProtection="1">
      <protection locked="0"/>
    </xf>
    <xf numFmtId="164" fontId="7" fillId="2" borderId="19" xfId="1" applyNumberFormat="1" applyFill="1" applyBorder="1" applyProtection="1">
      <protection locked="0"/>
    </xf>
    <xf numFmtId="164" fontId="7" fillId="2" borderId="22" xfId="1" applyNumberFormat="1" applyFill="1" applyBorder="1" applyProtection="1">
      <protection locked="0"/>
    </xf>
    <xf numFmtId="0" fontId="7" fillId="3" borderId="15" xfId="1" applyFill="1" applyBorder="1"/>
    <xf numFmtId="0" fontId="7" fillId="0" borderId="23" xfId="1" applyBorder="1"/>
    <xf numFmtId="0" fontId="7" fillId="2" borderId="23" xfId="1" applyFill="1" applyBorder="1" applyAlignment="1" applyProtection="1">
      <alignment wrapText="1"/>
      <protection locked="0"/>
    </xf>
    <xf numFmtId="1" fontId="7" fillId="2" borderId="23" xfId="1" applyNumberFormat="1" applyFill="1" applyBorder="1" applyProtection="1">
      <protection locked="0"/>
    </xf>
    <xf numFmtId="2" fontId="7" fillId="2" borderId="23" xfId="1" applyNumberFormat="1" applyFill="1" applyBorder="1" applyProtection="1">
      <protection locked="0"/>
    </xf>
    <xf numFmtId="164" fontId="7" fillId="2" borderId="23" xfId="1" applyNumberFormat="1" applyFill="1" applyBorder="1" applyProtection="1">
      <protection locked="0"/>
    </xf>
    <xf numFmtId="164" fontId="7" fillId="2" borderId="24" xfId="1" applyNumberFormat="1" applyFill="1" applyBorder="1" applyProtection="1">
      <protection locked="0"/>
    </xf>
    <xf numFmtId="0" fontId="7" fillId="2" borderId="9" xfId="1" applyFill="1" applyBorder="1" applyProtection="1">
      <protection locked="0"/>
    </xf>
    <xf numFmtId="0" fontId="7" fillId="2" borderId="15" xfId="1" quotePrefix="1" applyFill="1" applyBorder="1" applyProtection="1">
      <protection locked="0"/>
    </xf>
    <xf numFmtId="17" fontId="7" fillId="2" borderId="2" xfId="1" quotePrefix="1" applyNumberFormat="1" applyFill="1" applyBorder="1" applyProtection="1">
      <protection locked="0"/>
    </xf>
    <xf numFmtId="0" fontId="7" fillId="2" borderId="2" xfId="1" quotePrefix="1" applyFill="1" applyBorder="1" applyProtection="1">
      <protection locked="0"/>
    </xf>
    <xf numFmtId="0" fontId="7" fillId="2" borderId="23" xfId="1" quotePrefix="1" applyFill="1" applyBorder="1" applyProtection="1">
      <protection locked="0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2" borderId="3" xfId="1" applyFill="1" applyBorder="1" applyAlignment="1" applyProtection="1">
      <protection locked="0"/>
    </xf>
    <xf numFmtId="0" fontId="7" fillId="2" borderId="8" xfId="1" applyFill="1" applyBorder="1" applyAlignment="1" applyProtection="1">
      <protection locked="0"/>
    </xf>
    <xf numFmtId="0" fontId="7" fillId="0" borderId="10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P26"/>
  <sheetViews>
    <sheetView zoomScaleNormal="100" workbookViewId="0">
      <selection activeCell="B5" sqref="B5:B6"/>
    </sheetView>
  </sheetViews>
  <sheetFormatPr defaultColWidth="0" defaultRowHeight="15.75" x14ac:dyDescent="0.25"/>
  <cols>
    <col min="1" max="1" width="5.7109375" style="1" customWidth="1"/>
    <col min="2" max="2" width="27.85546875" style="12" customWidth="1"/>
    <col min="3" max="3" width="7.28515625" style="1" customWidth="1"/>
    <col min="4" max="4" width="5.85546875" style="1" customWidth="1"/>
    <col min="5" max="5" width="10.140625" style="1" customWidth="1"/>
    <col min="6" max="6" width="6.28515625" style="1" customWidth="1"/>
    <col min="7" max="7" width="10.85546875" style="1" customWidth="1"/>
    <col min="8" max="8" width="8.42578125" style="1" customWidth="1"/>
    <col min="9" max="9" width="8.140625" style="1" customWidth="1"/>
    <col min="10" max="22" width="0" style="1" hidden="1" customWidth="1"/>
    <col min="23" max="25" width="5.7109375" style="1" customWidth="1"/>
    <col min="26" max="26" width="4.7109375" style="1" customWidth="1"/>
    <col min="27" max="27" width="5.7109375" style="1" customWidth="1"/>
    <col min="28" max="28" width="5.7109375" style="1" hidden="1" customWidth="1"/>
    <col min="29" max="29" width="7" style="1" customWidth="1"/>
    <col min="30" max="31" width="5.7109375" style="1" customWidth="1"/>
    <col min="32" max="34" width="5.7109375" style="1" hidden="1" customWidth="1"/>
    <col min="35" max="35" width="5.7109375" style="1" customWidth="1"/>
    <col min="36" max="80" width="0" style="1" hidden="1" customWidth="1"/>
    <col min="81" max="16384" width="0" style="1" hidden="1"/>
  </cols>
  <sheetData>
    <row r="1" spans="1:94" ht="0.75" customHeight="1" x14ac:dyDescent="0.25">
      <c r="B1" s="1"/>
    </row>
    <row r="2" spans="1:94" ht="20.25" customHeight="1" x14ac:dyDescent="0.45">
      <c r="A2" s="76" t="s">
        <v>130</v>
      </c>
      <c r="B2" s="76"/>
      <c r="C2" s="76"/>
      <c r="D2" s="76"/>
      <c r="E2" s="76"/>
      <c r="F2" s="76"/>
      <c r="G2" s="76"/>
      <c r="H2" s="76"/>
      <c r="I2" s="76"/>
    </row>
    <row r="3" spans="1:94" x14ac:dyDescent="0.25">
      <c r="B3" s="1"/>
    </row>
    <row r="4" spans="1:94" x14ac:dyDescent="0.25">
      <c r="B4" s="2" t="s">
        <v>131</v>
      </c>
      <c r="C4" s="6"/>
      <c r="D4" s="3"/>
      <c r="E4" s="3"/>
      <c r="F4" s="3"/>
      <c r="G4" s="3"/>
      <c r="H4" s="3"/>
      <c r="I4" s="3"/>
    </row>
    <row r="5" spans="1:94" s="5" customFormat="1" ht="30" customHeight="1" x14ac:dyDescent="0.25">
      <c r="A5" s="77" t="s">
        <v>73</v>
      </c>
      <c r="B5" s="73"/>
      <c r="C5" s="73" t="s">
        <v>80</v>
      </c>
      <c r="D5" s="73" t="s">
        <v>1</v>
      </c>
      <c r="E5" s="73"/>
      <c r="F5" s="73" t="s">
        <v>6</v>
      </c>
      <c r="G5" s="73"/>
      <c r="H5" s="73" t="s">
        <v>5</v>
      </c>
      <c r="I5" s="74" t="s">
        <v>4</v>
      </c>
      <c r="J5" s="5" t="s">
        <v>7</v>
      </c>
      <c r="K5" s="5" t="s">
        <v>8</v>
      </c>
      <c r="L5" s="5" t="s">
        <v>71</v>
      </c>
      <c r="M5" s="5" t="s">
        <v>9</v>
      </c>
      <c r="N5" s="5" t="s">
        <v>10</v>
      </c>
      <c r="O5" s="5" t="s">
        <v>11</v>
      </c>
      <c r="P5" s="5" t="s">
        <v>12</v>
      </c>
      <c r="Q5" s="5" t="s">
        <v>13</v>
      </c>
      <c r="R5" s="5" t="s">
        <v>14</v>
      </c>
      <c r="S5" s="5" t="s">
        <v>15</v>
      </c>
      <c r="T5" s="5" t="s">
        <v>16</v>
      </c>
      <c r="U5" s="5" t="s">
        <v>17</v>
      </c>
      <c r="V5" s="5" t="s">
        <v>18</v>
      </c>
      <c r="W5" s="70" t="s">
        <v>72</v>
      </c>
      <c r="X5" s="70"/>
      <c r="Y5" s="70"/>
      <c r="Z5" s="70"/>
      <c r="AA5" s="71" t="s">
        <v>74</v>
      </c>
      <c r="AB5" s="71"/>
      <c r="AC5" s="71"/>
      <c r="AD5" s="71"/>
      <c r="AE5" s="71"/>
      <c r="AF5" s="71"/>
      <c r="AG5" s="71"/>
      <c r="AH5" s="71"/>
      <c r="AI5" s="72"/>
      <c r="AJ5" s="5" t="s">
        <v>27</v>
      </c>
      <c r="AK5" s="5" t="s">
        <v>28</v>
      </c>
      <c r="AL5" s="5" t="s">
        <v>29</v>
      </c>
      <c r="AM5" s="5" t="s">
        <v>30</v>
      </c>
      <c r="AN5" s="5" t="s">
        <v>31</v>
      </c>
      <c r="AO5" s="5" t="s">
        <v>32</v>
      </c>
      <c r="AP5" s="5" t="s">
        <v>33</v>
      </c>
      <c r="AQ5" s="5" t="s">
        <v>34</v>
      </c>
      <c r="AR5" s="5" t="s">
        <v>35</v>
      </c>
      <c r="AS5" s="5" t="s">
        <v>36</v>
      </c>
      <c r="AT5" s="5" t="s">
        <v>37</v>
      </c>
      <c r="AU5" s="5" t="s">
        <v>38</v>
      </c>
      <c r="AV5" s="5" t="s">
        <v>39</v>
      </c>
      <c r="AW5" s="5" t="s">
        <v>40</v>
      </c>
      <c r="AX5" s="5" t="s">
        <v>41</v>
      </c>
      <c r="AY5" s="5" t="s">
        <v>42</v>
      </c>
      <c r="AZ5" s="5" t="s">
        <v>43</v>
      </c>
      <c r="BA5" s="5" t="s">
        <v>44</v>
      </c>
      <c r="BB5" s="5" t="s">
        <v>45</v>
      </c>
      <c r="BC5" s="5" t="s">
        <v>46</v>
      </c>
      <c r="BD5" s="5" t="s">
        <v>47</v>
      </c>
      <c r="BE5" s="5" t="s">
        <v>48</v>
      </c>
      <c r="BF5" s="5" t="s">
        <v>49</v>
      </c>
      <c r="BG5" s="5" t="s">
        <v>50</v>
      </c>
      <c r="BH5" s="5" t="s">
        <v>51</v>
      </c>
      <c r="BI5" s="5" t="s">
        <v>52</v>
      </c>
      <c r="BJ5" s="5" t="s">
        <v>53</v>
      </c>
      <c r="BK5" s="5" t="s">
        <v>54</v>
      </c>
      <c r="BL5" s="5" t="s">
        <v>55</v>
      </c>
      <c r="BM5" s="5" t="s">
        <v>56</v>
      </c>
      <c r="BN5" s="5" t="s">
        <v>57</v>
      </c>
      <c r="BO5" s="5" t="s">
        <v>58</v>
      </c>
      <c r="BP5" s="5" t="s">
        <v>59</v>
      </c>
      <c r="BQ5" s="5" t="s">
        <v>60</v>
      </c>
      <c r="BR5" s="5" t="s">
        <v>61</v>
      </c>
      <c r="BS5" s="5" t="s">
        <v>62</v>
      </c>
      <c r="BT5" s="5" t="s">
        <v>63</v>
      </c>
      <c r="BU5" s="5" t="s">
        <v>64</v>
      </c>
      <c r="BV5" s="5" t="s">
        <v>65</v>
      </c>
      <c r="BW5" s="5" t="s">
        <v>66</v>
      </c>
      <c r="BX5" s="5" t="s">
        <v>67</v>
      </c>
      <c r="BY5" s="5" t="s">
        <v>68</v>
      </c>
      <c r="BZ5" s="5" t="s">
        <v>69</v>
      </c>
      <c r="CA5" s="5" t="s">
        <v>70</v>
      </c>
      <c r="CB5" s="9"/>
    </row>
    <row r="6" spans="1:94" s="5" customFormat="1" ht="15.75" customHeight="1" x14ac:dyDescent="0.25">
      <c r="A6" s="78"/>
      <c r="B6" s="73"/>
      <c r="C6" s="73"/>
      <c r="D6" s="4" t="s">
        <v>0</v>
      </c>
      <c r="E6" s="4" t="s">
        <v>2</v>
      </c>
      <c r="F6" s="4" t="s">
        <v>0</v>
      </c>
      <c r="G6" s="4" t="s">
        <v>3</v>
      </c>
      <c r="H6" s="73"/>
      <c r="I6" s="75"/>
      <c r="W6" s="8" t="s">
        <v>19</v>
      </c>
      <c r="X6" s="8" t="s">
        <v>20</v>
      </c>
      <c r="Y6" s="8" t="s">
        <v>21</v>
      </c>
      <c r="Z6" s="8" t="s">
        <v>22</v>
      </c>
      <c r="AA6" s="8" t="s">
        <v>79</v>
      </c>
      <c r="AB6" s="8" t="s">
        <v>23</v>
      </c>
      <c r="AC6" s="8" t="s">
        <v>75</v>
      </c>
      <c r="AD6" s="8" t="s">
        <v>76</v>
      </c>
      <c r="AE6" s="8" t="s">
        <v>77</v>
      </c>
      <c r="AF6" s="8" t="s">
        <v>24</v>
      </c>
      <c r="AG6" s="8" t="s">
        <v>25</v>
      </c>
      <c r="AH6" s="8" t="s">
        <v>26</v>
      </c>
      <c r="AI6" s="10" t="s">
        <v>78</v>
      </c>
      <c r="CB6" s="9"/>
    </row>
    <row r="7" spans="1:94" s="5" customFormat="1" ht="15" x14ac:dyDescent="0.25">
      <c r="B7" s="13" t="s">
        <v>81</v>
      </c>
      <c r="C7" s="7"/>
      <c r="D7" s="7"/>
      <c r="E7" s="7"/>
      <c r="F7" s="7"/>
      <c r="G7" s="7"/>
      <c r="H7" s="7"/>
      <c r="I7" s="7"/>
    </row>
    <row r="8" spans="1:94" s="17" customFormat="1" ht="30" x14ac:dyDescent="0.25">
      <c r="A8" s="17" t="str">
        <f>"16/4"</f>
        <v>16/4</v>
      </c>
      <c r="B8" s="18" t="s">
        <v>82</v>
      </c>
      <c r="C8" s="19" t="str">
        <f>"250"</f>
        <v>250</v>
      </c>
      <c r="D8" s="19">
        <v>8.17</v>
      </c>
      <c r="E8" s="19">
        <v>2.94</v>
      </c>
      <c r="F8" s="19">
        <v>7.46</v>
      </c>
      <c r="G8" s="19">
        <v>1.65</v>
      </c>
      <c r="H8" s="19">
        <v>40.68</v>
      </c>
      <c r="I8" s="19">
        <v>260.55579</v>
      </c>
      <c r="J8" s="17">
        <v>4.51</v>
      </c>
      <c r="K8" s="17">
        <v>0.11</v>
      </c>
      <c r="L8" s="17">
        <v>0</v>
      </c>
      <c r="M8" s="17">
        <v>0</v>
      </c>
      <c r="N8" s="17">
        <v>9.65</v>
      </c>
      <c r="O8" s="17">
        <v>29.39</v>
      </c>
      <c r="P8" s="17">
        <v>1.64</v>
      </c>
      <c r="Q8" s="17">
        <v>0</v>
      </c>
      <c r="R8" s="17">
        <v>0</v>
      </c>
      <c r="S8" s="17">
        <v>0.1</v>
      </c>
      <c r="T8" s="17">
        <v>2.3199999999999998</v>
      </c>
      <c r="U8" s="17">
        <v>442.9</v>
      </c>
      <c r="V8" s="17">
        <v>222.85</v>
      </c>
      <c r="W8" s="17">
        <v>121.91</v>
      </c>
      <c r="X8" s="17">
        <v>48.48</v>
      </c>
      <c r="Y8" s="17">
        <v>181.61</v>
      </c>
      <c r="Z8" s="17">
        <v>1.31</v>
      </c>
      <c r="AA8" s="17">
        <v>24</v>
      </c>
      <c r="AB8" s="17">
        <v>28</v>
      </c>
      <c r="AC8" s="17">
        <v>46</v>
      </c>
      <c r="AD8" s="17">
        <v>0.2</v>
      </c>
      <c r="AE8" s="17">
        <v>0.18</v>
      </c>
      <c r="AF8" s="17">
        <v>0.14000000000000001</v>
      </c>
      <c r="AG8" s="17">
        <v>0.72</v>
      </c>
      <c r="AH8" s="17">
        <v>3.11</v>
      </c>
      <c r="AI8" s="17">
        <v>0.52</v>
      </c>
      <c r="AJ8" s="17">
        <v>0</v>
      </c>
      <c r="AK8" s="17">
        <v>155.19</v>
      </c>
      <c r="AL8" s="17">
        <v>153.27000000000001</v>
      </c>
      <c r="AM8" s="17">
        <v>983.99</v>
      </c>
      <c r="AN8" s="17">
        <v>346.16</v>
      </c>
      <c r="AO8" s="17">
        <v>209.48</v>
      </c>
      <c r="AP8" s="17">
        <v>312.41000000000003</v>
      </c>
      <c r="AQ8" s="17">
        <v>127.04</v>
      </c>
      <c r="AR8" s="17">
        <v>411.81</v>
      </c>
      <c r="AS8" s="17">
        <v>506.94</v>
      </c>
      <c r="AT8" s="17">
        <v>200.97</v>
      </c>
      <c r="AU8" s="17">
        <v>308.18</v>
      </c>
      <c r="AV8" s="17">
        <v>123.85</v>
      </c>
      <c r="AW8" s="17">
        <v>142.13</v>
      </c>
      <c r="AX8" s="17">
        <v>1050.07</v>
      </c>
      <c r="AY8" s="17">
        <v>0</v>
      </c>
      <c r="AZ8" s="17">
        <v>382.96</v>
      </c>
      <c r="BA8" s="17">
        <v>331.54</v>
      </c>
      <c r="BB8" s="17">
        <v>367.63</v>
      </c>
      <c r="BC8" s="17">
        <v>109.51</v>
      </c>
      <c r="BD8" s="17">
        <v>0.12</v>
      </c>
      <c r="BE8" s="17">
        <v>0.05</v>
      </c>
      <c r="BF8" s="17">
        <v>0.03</v>
      </c>
      <c r="BG8" s="17">
        <v>7.0000000000000007E-2</v>
      </c>
      <c r="BH8" s="17">
        <v>0.08</v>
      </c>
      <c r="BI8" s="17">
        <v>0.35</v>
      </c>
      <c r="BJ8" s="17">
        <v>0</v>
      </c>
      <c r="BK8" s="17">
        <v>1.08</v>
      </c>
      <c r="BL8" s="17">
        <v>0</v>
      </c>
      <c r="BM8" s="17">
        <v>0.32</v>
      </c>
      <c r="BN8" s="17">
        <v>0.01</v>
      </c>
      <c r="BO8" s="17">
        <v>0</v>
      </c>
      <c r="BP8" s="17">
        <v>0</v>
      </c>
      <c r="BQ8" s="17">
        <v>7.0000000000000007E-2</v>
      </c>
      <c r="BR8" s="17">
        <v>0.11</v>
      </c>
      <c r="BS8" s="17">
        <v>1.02</v>
      </c>
      <c r="BT8" s="17">
        <v>0</v>
      </c>
      <c r="BU8" s="17">
        <v>0</v>
      </c>
      <c r="BV8" s="17">
        <v>0.96</v>
      </c>
      <c r="BW8" s="17">
        <v>0.02</v>
      </c>
      <c r="BX8" s="17">
        <v>0</v>
      </c>
      <c r="BY8" s="17">
        <v>0</v>
      </c>
      <c r="BZ8" s="17">
        <v>0</v>
      </c>
      <c r="CA8" s="17">
        <v>0</v>
      </c>
      <c r="CB8" s="17">
        <v>206.66</v>
      </c>
      <c r="CD8" s="17">
        <v>28.67</v>
      </c>
      <c r="CF8" s="17">
        <v>0</v>
      </c>
      <c r="CG8" s="17">
        <v>0</v>
      </c>
      <c r="CH8" s="17">
        <v>0</v>
      </c>
      <c r="CI8" s="17">
        <v>0</v>
      </c>
      <c r="CJ8" s="17">
        <v>0</v>
      </c>
      <c r="CK8" s="17">
        <v>0</v>
      </c>
      <c r="CL8" s="17">
        <v>0</v>
      </c>
      <c r="CM8" s="17">
        <v>0</v>
      </c>
      <c r="CN8" s="17">
        <v>0</v>
      </c>
      <c r="CO8" s="17">
        <v>5</v>
      </c>
      <c r="CP8" s="17">
        <v>1</v>
      </c>
    </row>
    <row r="9" spans="1:94" s="17" customFormat="1" ht="15" x14ac:dyDescent="0.25">
      <c r="A9" s="17" t="str">
        <f>"36/10"</f>
        <v>36/10</v>
      </c>
      <c r="B9" s="18" t="s">
        <v>83</v>
      </c>
      <c r="C9" s="19" t="str">
        <f>"200"</f>
        <v>200</v>
      </c>
      <c r="D9" s="19">
        <v>3.64</v>
      </c>
      <c r="E9" s="19">
        <v>2.9</v>
      </c>
      <c r="F9" s="19">
        <v>3.34</v>
      </c>
      <c r="G9" s="19">
        <v>0.6</v>
      </c>
      <c r="H9" s="19">
        <v>24.1</v>
      </c>
      <c r="I9" s="19">
        <v>134.767248</v>
      </c>
      <c r="J9" s="17">
        <v>2.36</v>
      </c>
      <c r="K9" s="17">
        <v>0</v>
      </c>
      <c r="L9" s="17">
        <v>0</v>
      </c>
      <c r="M9" s="17">
        <v>0</v>
      </c>
      <c r="N9" s="17">
        <v>22.51</v>
      </c>
      <c r="O9" s="17">
        <v>0.3</v>
      </c>
      <c r="P9" s="17">
        <v>1.28</v>
      </c>
      <c r="Q9" s="17">
        <v>0</v>
      </c>
      <c r="R9" s="17">
        <v>0</v>
      </c>
      <c r="S9" s="17">
        <v>0.26</v>
      </c>
      <c r="T9" s="17">
        <v>0.97</v>
      </c>
      <c r="U9" s="17">
        <v>50.72</v>
      </c>
      <c r="V9" s="17">
        <v>182.12</v>
      </c>
      <c r="W9" s="17">
        <v>110.63</v>
      </c>
      <c r="X9" s="17">
        <v>26.97</v>
      </c>
      <c r="Y9" s="17">
        <v>101.09</v>
      </c>
      <c r="Z9" s="17">
        <v>0.9</v>
      </c>
      <c r="AA9" s="17">
        <v>12</v>
      </c>
      <c r="AB9" s="17">
        <v>8.64</v>
      </c>
      <c r="AC9" s="17">
        <v>22.12</v>
      </c>
      <c r="AD9" s="17">
        <v>0.01</v>
      </c>
      <c r="AE9" s="17">
        <v>0.03</v>
      </c>
      <c r="AF9" s="17">
        <v>0.13</v>
      </c>
      <c r="AG9" s="17">
        <v>0.14000000000000001</v>
      </c>
      <c r="AH9" s="17">
        <v>1.07</v>
      </c>
      <c r="AI9" s="17">
        <v>0.52</v>
      </c>
      <c r="AJ9" s="17">
        <v>0</v>
      </c>
      <c r="AK9" s="17">
        <v>153.22</v>
      </c>
      <c r="AL9" s="17">
        <v>151.34</v>
      </c>
      <c r="AM9" s="17">
        <v>259.44</v>
      </c>
      <c r="AN9" s="17">
        <v>208.68</v>
      </c>
      <c r="AO9" s="17">
        <v>69.56</v>
      </c>
      <c r="AP9" s="17">
        <v>122.2</v>
      </c>
      <c r="AQ9" s="17">
        <v>40.42</v>
      </c>
      <c r="AR9" s="17">
        <v>137.24</v>
      </c>
      <c r="AS9" s="17">
        <v>0</v>
      </c>
      <c r="AT9" s="17">
        <v>0</v>
      </c>
      <c r="AU9" s="17">
        <v>0</v>
      </c>
      <c r="AV9" s="17">
        <v>0</v>
      </c>
      <c r="AW9" s="17">
        <v>0</v>
      </c>
      <c r="AX9" s="17">
        <v>0</v>
      </c>
      <c r="AY9" s="17">
        <v>0</v>
      </c>
      <c r="AZ9" s="17">
        <v>0</v>
      </c>
      <c r="BA9" s="17">
        <v>0</v>
      </c>
      <c r="BB9" s="17">
        <v>172.96</v>
      </c>
      <c r="BC9" s="17">
        <v>24.44</v>
      </c>
      <c r="BD9" s="17">
        <v>0</v>
      </c>
      <c r="BE9" s="17">
        <v>0</v>
      </c>
      <c r="BF9" s="17">
        <v>0</v>
      </c>
      <c r="BG9" s="17">
        <v>0</v>
      </c>
      <c r="BH9" s="17">
        <v>0</v>
      </c>
      <c r="BI9" s="17">
        <v>0</v>
      </c>
      <c r="BJ9" s="17">
        <v>0</v>
      </c>
      <c r="BK9" s="17">
        <v>0</v>
      </c>
      <c r="BL9" s="17">
        <v>0</v>
      </c>
      <c r="BM9" s="17">
        <v>0</v>
      </c>
      <c r="BN9" s="17">
        <v>0</v>
      </c>
      <c r="BO9" s="17">
        <v>0</v>
      </c>
      <c r="BP9" s="17">
        <v>0</v>
      </c>
      <c r="BQ9" s="17">
        <v>0</v>
      </c>
      <c r="BR9" s="17">
        <v>0</v>
      </c>
      <c r="BS9" s="17">
        <v>0</v>
      </c>
      <c r="BT9" s="17">
        <v>0</v>
      </c>
      <c r="BU9" s="17">
        <v>0</v>
      </c>
      <c r="BV9" s="17">
        <v>0</v>
      </c>
      <c r="BW9" s="17">
        <v>0</v>
      </c>
      <c r="BX9" s="17">
        <v>0</v>
      </c>
      <c r="BY9" s="17">
        <v>0</v>
      </c>
      <c r="BZ9" s="17">
        <v>0</v>
      </c>
      <c r="CA9" s="17">
        <v>0</v>
      </c>
      <c r="CB9" s="17">
        <v>198.62</v>
      </c>
      <c r="CD9" s="17">
        <v>13.44</v>
      </c>
      <c r="CF9" s="17">
        <v>0</v>
      </c>
      <c r="CG9" s="17">
        <v>0</v>
      </c>
      <c r="CH9" s="17">
        <v>0</v>
      </c>
      <c r="CI9" s="17">
        <v>0</v>
      </c>
      <c r="CJ9" s="17">
        <v>0</v>
      </c>
      <c r="CK9" s="17">
        <v>0</v>
      </c>
      <c r="CL9" s="17">
        <v>0</v>
      </c>
      <c r="CM9" s="17">
        <v>0</v>
      </c>
      <c r="CN9" s="17">
        <v>0</v>
      </c>
      <c r="CO9" s="17">
        <v>20</v>
      </c>
      <c r="CP9" s="17">
        <v>0</v>
      </c>
    </row>
    <row r="10" spans="1:94" s="17" customFormat="1" ht="15" x14ac:dyDescent="0.25">
      <c r="A10" s="17" t="str">
        <f>"-"</f>
        <v>-</v>
      </c>
      <c r="B10" s="18" t="s">
        <v>84</v>
      </c>
      <c r="C10" s="19" t="str">
        <f>"30"</f>
        <v>30</v>
      </c>
      <c r="D10" s="19">
        <v>1.98</v>
      </c>
      <c r="E10" s="19">
        <v>0</v>
      </c>
      <c r="F10" s="19">
        <v>0.2</v>
      </c>
      <c r="G10" s="19">
        <v>0.2</v>
      </c>
      <c r="H10" s="19">
        <v>14.07</v>
      </c>
      <c r="I10" s="19">
        <v>67.170299999999997</v>
      </c>
      <c r="J10" s="17">
        <v>0</v>
      </c>
      <c r="K10" s="17">
        <v>0</v>
      </c>
      <c r="L10" s="17">
        <v>0</v>
      </c>
      <c r="M10" s="17">
        <v>0</v>
      </c>
      <c r="N10" s="17">
        <v>0.33</v>
      </c>
      <c r="O10" s="17">
        <v>13.68</v>
      </c>
      <c r="P10" s="17">
        <v>0.06</v>
      </c>
      <c r="Q10" s="17">
        <v>0</v>
      </c>
      <c r="R10" s="17">
        <v>0</v>
      </c>
      <c r="S10" s="17">
        <v>0</v>
      </c>
      <c r="T10" s="17">
        <v>0.54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v>0</v>
      </c>
      <c r="AM10" s="17">
        <v>152.69</v>
      </c>
      <c r="AN10" s="17">
        <v>50.63</v>
      </c>
      <c r="AO10" s="17">
        <v>30.02</v>
      </c>
      <c r="AP10" s="17">
        <v>60.03</v>
      </c>
      <c r="AQ10" s="17">
        <v>22.71</v>
      </c>
      <c r="AR10" s="17">
        <v>108.58</v>
      </c>
      <c r="AS10" s="17">
        <v>67.34</v>
      </c>
      <c r="AT10" s="17">
        <v>93.96</v>
      </c>
      <c r="AU10" s="17">
        <v>77.52</v>
      </c>
      <c r="AV10" s="17">
        <v>40.72</v>
      </c>
      <c r="AW10" s="17">
        <v>72.040000000000006</v>
      </c>
      <c r="AX10" s="17">
        <v>602.39</v>
      </c>
      <c r="AY10" s="17">
        <v>0</v>
      </c>
      <c r="AZ10" s="17">
        <v>196.27</v>
      </c>
      <c r="BA10" s="17">
        <v>85.35</v>
      </c>
      <c r="BB10" s="17">
        <v>56.64</v>
      </c>
      <c r="BC10" s="17">
        <v>44.89</v>
      </c>
      <c r="BD10" s="17">
        <v>0</v>
      </c>
      <c r="BE10" s="17">
        <v>0</v>
      </c>
      <c r="BF10" s="17">
        <v>0</v>
      </c>
      <c r="BG10" s="17">
        <v>0</v>
      </c>
      <c r="BH10" s="17">
        <v>0</v>
      </c>
      <c r="BI10" s="17">
        <v>0</v>
      </c>
      <c r="BJ10" s="17">
        <v>0</v>
      </c>
      <c r="BK10" s="17">
        <v>0.02</v>
      </c>
      <c r="BL10" s="17">
        <v>0</v>
      </c>
      <c r="BM10" s="17">
        <v>0</v>
      </c>
      <c r="BN10" s="17">
        <v>0</v>
      </c>
      <c r="BO10" s="17">
        <v>0</v>
      </c>
      <c r="BP10" s="17">
        <v>0</v>
      </c>
      <c r="BQ10" s="17">
        <v>0</v>
      </c>
      <c r="BR10" s="17">
        <v>0</v>
      </c>
      <c r="BS10" s="17">
        <v>0.02</v>
      </c>
      <c r="BT10" s="17">
        <v>0</v>
      </c>
      <c r="BU10" s="17">
        <v>0</v>
      </c>
      <c r="BV10" s="17">
        <v>0.08</v>
      </c>
      <c r="BW10" s="17">
        <v>0</v>
      </c>
      <c r="BX10" s="17">
        <v>0</v>
      </c>
      <c r="BY10" s="17">
        <v>0</v>
      </c>
      <c r="BZ10" s="17">
        <v>0</v>
      </c>
      <c r="CA10" s="17">
        <v>0</v>
      </c>
      <c r="CB10" s="17">
        <v>11.73</v>
      </c>
      <c r="CD10" s="17">
        <v>0</v>
      </c>
      <c r="CF10" s="17">
        <v>0</v>
      </c>
      <c r="CG10" s="17">
        <v>0</v>
      </c>
      <c r="CH10" s="17">
        <v>0</v>
      </c>
      <c r="CI10" s="17">
        <v>0</v>
      </c>
      <c r="CJ10" s="17">
        <v>0</v>
      </c>
      <c r="CK10" s="17">
        <v>0</v>
      </c>
      <c r="CL10" s="17">
        <v>0</v>
      </c>
      <c r="CM10" s="17">
        <v>0</v>
      </c>
      <c r="CN10" s="17">
        <v>0</v>
      </c>
      <c r="CO10" s="17">
        <v>0</v>
      </c>
      <c r="CP10" s="17">
        <v>0</v>
      </c>
    </row>
    <row r="11" spans="1:94" s="14" customFormat="1" ht="15" x14ac:dyDescent="0.25">
      <c r="A11" s="14" t="str">
        <f>"-"</f>
        <v>-</v>
      </c>
      <c r="B11" s="15" t="s">
        <v>85</v>
      </c>
      <c r="C11" s="16" t="str">
        <f>"20"</f>
        <v>20</v>
      </c>
      <c r="D11" s="16">
        <v>1.32</v>
      </c>
      <c r="E11" s="16">
        <v>0</v>
      </c>
      <c r="F11" s="16">
        <v>0.24</v>
      </c>
      <c r="G11" s="16">
        <v>0.24</v>
      </c>
      <c r="H11" s="16">
        <v>8.34</v>
      </c>
      <c r="I11" s="16">
        <v>38.676000000000002</v>
      </c>
      <c r="J11" s="14">
        <v>0.04</v>
      </c>
      <c r="K11" s="14">
        <v>0</v>
      </c>
      <c r="L11" s="14">
        <v>0</v>
      </c>
      <c r="M11" s="14">
        <v>0</v>
      </c>
      <c r="N11" s="14">
        <v>0.24</v>
      </c>
      <c r="O11" s="14">
        <v>6.44</v>
      </c>
      <c r="P11" s="14">
        <v>1.66</v>
      </c>
      <c r="Q11" s="14">
        <v>0</v>
      </c>
      <c r="R11" s="14">
        <v>0</v>
      </c>
      <c r="S11" s="14">
        <v>0.2</v>
      </c>
      <c r="T11" s="14">
        <v>0.5</v>
      </c>
      <c r="U11" s="14">
        <v>122</v>
      </c>
      <c r="V11" s="14">
        <v>49</v>
      </c>
      <c r="W11" s="14">
        <v>7</v>
      </c>
      <c r="X11" s="14">
        <v>9.4</v>
      </c>
      <c r="Y11" s="14">
        <v>31.6</v>
      </c>
      <c r="Z11" s="14">
        <v>0.78</v>
      </c>
      <c r="AA11" s="14">
        <v>0</v>
      </c>
      <c r="AB11" s="14">
        <v>1</v>
      </c>
      <c r="AC11" s="14">
        <v>0.2</v>
      </c>
      <c r="AD11" s="14">
        <v>0.28000000000000003</v>
      </c>
      <c r="AE11" s="14">
        <v>0.04</v>
      </c>
      <c r="AF11" s="14">
        <v>0.02</v>
      </c>
      <c r="AG11" s="14">
        <v>0.14000000000000001</v>
      </c>
      <c r="AH11" s="14">
        <v>0.4</v>
      </c>
      <c r="AI11" s="14">
        <v>0</v>
      </c>
      <c r="AJ11" s="14">
        <v>0</v>
      </c>
      <c r="AK11" s="14">
        <v>0</v>
      </c>
      <c r="AL11" s="14">
        <v>0</v>
      </c>
      <c r="AM11" s="14">
        <v>85.4</v>
      </c>
      <c r="AN11" s="14">
        <v>44.6</v>
      </c>
      <c r="AO11" s="14">
        <v>18.600000000000001</v>
      </c>
      <c r="AP11" s="14">
        <v>39.6</v>
      </c>
      <c r="AQ11" s="14">
        <v>16</v>
      </c>
      <c r="AR11" s="14">
        <v>74.2</v>
      </c>
      <c r="AS11" s="14">
        <v>59.4</v>
      </c>
      <c r="AT11" s="14">
        <v>58.2</v>
      </c>
      <c r="AU11" s="14">
        <v>92.8</v>
      </c>
      <c r="AV11" s="14">
        <v>24.8</v>
      </c>
      <c r="AW11" s="14">
        <v>62</v>
      </c>
      <c r="AX11" s="14">
        <v>305.8</v>
      </c>
      <c r="AY11" s="14">
        <v>0</v>
      </c>
      <c r="AZ11" s="14">
        <v>105.2</v>
      </c>
      <c r="BA11" s="14">
        <v>58.2</v>
      </c>
      <c r="BB11" s="14">
        <v>36</v>
      </c>
      <c r="BC11" s="14">
        <v>26</v>
      </c>
      <c r="BD11" s="14">
        <v>0</v>
      </c>
      <c r="BE11" s="14">
        <v>0</v>
      </c>
      <c r="BF11" s="14">
        <v>0</v>
      </c>
      <c r="BG11" s="14">
        <v>0</v>
      </c>
      <c r="BH11" s="14">
        <v>0</v>
      </c>
      <c r="BI11" s="14">
        <v>0</v>
      </c>
      <c r="BJ11" s="14">
        <v>0</v>
      </c>
      <c r="BK11" s="14">
        <v>0.03</v>
      </c>
      <c r="BL11" s="14">
        <v>0</v>
      </c>
      <c r="BM11" s="14">
        <v>0</v>
      </c>
      <c r="BN11" s="14">
        <v>0</v>
      </c>
      <c r="BO11" s="14">
        <v>0</v>
      </c>
      <c r="BP11" s="14">
        <v>0</v>
      </c>
      <c r="BQ11" s="14">
        <v>0</v>
      </c>
      <c r="BR11" s="14">
        <v>0</v>
      </c>
      <c r="BS11" s="14">
        <v>0.02</v>
      </c>
      <c r="BT11" s="14">
        <v>0</v>
      </c>
      <c r="BU11" s="14">
        <v>0</v>
      </c>
      <c r="BV11" s="14">
        <v>0.1</v>
      </c>
      <c r="BW11" s="14">
        <v>0.02</v>
      </c>
      <c r="BX11" s="14">
        <v>0</v>
      </c>
      <c r="BY11" s="14">
        <v>0</v>
      </c>
      <c r="BZ11" s="14">
        <v>0</v>
      </c>
      <c r="CA11" s="14">
        <v>0</v>
      </c>
      <c r="CB11" s="14">
        <v>9.4</v>
      </c>
      <c r="CD11" s="14">
        <v>0.17</v>
      </c>
      <c r="CF11" s="14">
        <v>0</v>
      </c>
      <c r="CG11" s="14">
        <v>0</v>
      </c>
      <c r="CH11" s="14">
        <v>0</v>
      </c>
      <c r="CI11" s="14">
        <v>0</v>
      </c>
      <c r="CJ11" s="14">
        <v>0</v>
      </c>
      <c r="CK11" s="14">
        <v>0</v>
      </c>
      <c r="CL11" s="14">
        <v>0</v>
      </c>
      <c r="CM11" s="14">
        <v>0</v>
      </c>
      <c r="CN11" s="14">
        <v>0</v>
      </c>
      <c r="CO11" s="14">
        <v>0</v>
      </c>
      <c r="CP11" s="14">
        <v>0</v>
      </c>
    </row>
    <row r="12" spans="1:94" s="20" customFormat="1" ht="14.25" x14ac:dyDescent="0.2">
      <c r="B12" s="21" t="s">
        <v>86</v>
      </c>
      <c r="C12" s="22"/>
      <c r="D12" s="22">
        <v>15.11</v>
      </c>
      <c r="E12" s="22">
        <v>5.84</v>
      </c>
      <c r="F12" s="22">
        <v>11.24</v>
      </c>
      <c r="G12" s="22">
        <v>2.69</v>
      </c>
      <c r="H12" s="22">
        <v>87.19</v>
      </c>
      <c r="I12" s="22">
        <v>501.17</v>
      </c>
      <c r="J12" s="20">
        <v>6.91</v>
      </c>
      <c r="K12" s="20">
        <v>0.11</v>
      </c>
      <c r="L12" s="20">
        <v>0</v>
      </c>
      <c r="M12" s="20">
        <v>0</v>
      </c>
      <c r="N12" s="20">
        <v>32.729999999999997</v>
      </c>
      <c r="O12" s="20">
        <v>49.81</v>
      </c>
      <c r="P12" s="20">
        <v>4.6399999999999997</v>
      </c>
      <c r="Q12" s="20">
        <v>0</v>
      </c>
      <c r="R12" s="20">
        <v>0</v>
      </c>
      <c r="S12" s="20">
        <v>0.56000000000000005</v>
      </c>
      <c r="T12" s="20">
        <v>4.34</v>
      </c>
      <c r="U12" s="20">
        <v>615.62</v>
      </c>
      <c r="V12" s="20">
        <v>453.98</v>
      </c>
      <c r="W12" s="20">
        <v>239.54</v>
      </c>
      <c r="X12" s="20">
        <v>84.85</v>
      </c>
      <c r="Y12" s="20">
        <v>314.31</v>
      </c>
      <c r="Z12" s="20">
        <v>2.99</v>
      </c>
      <c r="AA12" s="20">
        <v>36</v>
      </c>
      <c r="AB12" s="20">
        <v>37.64</v>
      </c>
      <c r="AC12" s="20">
        <v>68.319999999999993</v>
      </c>
      <c r="AD12" s="20">
        <v>0.49</v>
      </c>
      <c r="AE12" s="20">
        <v>0.25</v>
      </c>
      <c r="AF12" s="20">
        <v>0.28000000000000003</v>
      </c>
      <c r="AG12" s="20">
        <v>1</v>
      </c>
      <c r="AH12" s="20">
        <v>4.58</v>
      </c>
      <c r="AI12" s="20">
        <v>1.04</v>
      </c>
      <c r="AJ12" s="20">
        <v>0</v>
      </c>
      <c r="AK12" s="20">
        <v>308.41000000000003</v>
      </c>
      <c r="AL12" s="20">
        <v>304.61</v>
      </c>
      <c r="AM12" s="20">
        <v>1481.52</v>
      </c>
      <c r="AN12" s="20">
        <v>650.07000000000005</v>
      </c>
      <c r="AO12" s="20">
        <v>327.64999999999998</v>
      </c>
      <c r="AP12" s="20">
        <v>534.24</v>
      </c>
      <c r="AQ12" s="20">
        <v>206.17</v>
      </c>
      <c r="AR12" s="20">
        <v>731.83</v>
      </c>
      <c r="AS12" s="20">
        <v>633.67999999999995</v>
      </c>
      <c r="AT12" s="20">
        <v>353.13</v>
      </c>
      <c r="AU12" s="20">
        <v>478.5</v>
      </c>
      <c r="AV12" s="20">
        <v>189.36</v>
      </c>
      <c r="AW12" s="20">
        <v>276.16000000000003</v>
      </c>
      <c r="AX12" s="20">
        <v>1958.26</v>
      </c>
      <c r="AY12" s="20">
        <v>0</v>
      </c>
      <c r="AZ12" s="20">
        <v>684.43</v>
      </c>
      <c r="BA12" s="20">
        <v>475.09</v>
      </c>
      <c r="BB12" s="20">
        <v>633.23</v>
      </c>
      <c r="BC12" s="20">
        <v>204.84</v>
      </c>
      <c r="BD12" s="20">
        <v>0.12</v>
      </c>
      <c r="BE12" s="20">
        <v>0.05</v>
      </c>
      <c r="BF12" s="20">
        <v>0.03</v>
      </c>
      <c r="BG12" s="20">
        <v>7.0000000000000007E-2</v>
      </c>
      <c r="BH12" s="20">
        <v>0.08</v>
      </c>
      <c r="BI12" s="20">
        <v>0.35</v>
      </c>
      <c r="BJ12" s="20">
        <v>0</v>
      </c>
      <c r="BK12" s="20">
        <v>1.1299999999999999</v>
      </c>
      <c r="BL12" s="20">
        <v>0</v>
      </c>
      <c r="BM12" s="20">
        <v>0.33</v>
      </c>
      <c r="BN12" s="20">
        <v>0.01</v>
      </c>
      <c r="BO12" s="20">
        <v>0</v>
      </c>
      <c r="BP12" s="20">
        <v>0</v>
      </c>
      <c r="BQ12" s="20">
        <v>7.0000000000000007E-2</v>
      </c>
      <c r="BR12" s="20">
        <v>0.11</v>
      </c>
      <c r="BS12" s="20">
        <v>1.06</v>
      </c>
      <c r="BT12" s="20">
        <v>0</v>
      </c>
      <c r="BU12" s="20">
        <v>0</v>
      </c>
      <c r="BV12" s="20">
        <v>1.1399999999999999</v>
      </c>
      <c r="BW12" s="20">
        <v>0.04</v>
      </c>
      <c r="BX12" s="20">
        <v>0</v>
      </c>
      <c r="BY12" s="20">
        <v>0</v>
      </c>
      <c r="BZ12" s="20">
        <v>0</v>
      </c>
      <c r="CA12" s="20">
        <v>0</v>
      </c>
      <c r="CB12" s="20">
        <v>426.41</v>
      </c>
      <c r="CC12" s="20">
        <f>$I$12/$I$22*100</f>
        <v>40.025077068059481</v>
      </c>
      <c r="CD12" s="20">
        <v>42.27</v>
      </c>
      <c r="CF12" s="20">
        <v>0</v>
      </c>
      <c r="CG12" s="20">
        <v>0</v>
      </c>
      <c r="CH12" s="20">
        <v>0</v>
      </c>
      <c r="CI12" s="20">
        <v>0</v>
      </c>
      <c r="CJ12" s="20">
        <v>0</v>
      </c>
      <c r="CK12" s="20">
        <v>0</v>
      </c>
      <c r="CL12" s="20">
        <v>0</v>
      </c>
      <c r="CM12" s="20">
        <v>0</v>
      </c>
      <c r="CN12" s="20">
        <v>0</v>
      </c>
      <c r="CO12" s="20">
        <v>25</v>
      </c>
      <c r="CP12" s="20">
        <v>1</v>
      </c>
    </row>
    <row r="13" spans="1:94" s="5" customFormat="1" ht="15" x14ac:dyDescent="0.25">
      <c r="B13" s="13" t="s">
        <v>87</v>
      </c>
      <c r="C13" s="7"/>
      <c r="D13" s="7"/>
      <c r="E13" s="7"/>
      <c r="F13" s="7"/>
      <c r="G13" s="7"/>
      <c r="H13" s="7"/>
      <c r="I13" s="7"/>
    </row>
    <row r="14" spans="1:94" s="17" customFormat="1" ht="30" x14ac:dyDescent="0.25">
      <c r="A14" s="17" t="str">
        <f>"6/2"</f>
        <v>6/2</v>
      </c>
      <c r="B14" s="18" t="s">
        <v>88</v>
      </c>
      <c r="C14" s="19" t="str">
        <f>"250"</f>
        <v>250</v>
      </c>
      <c r="D14" s="19">
        <v>1.83</v>
      </c>
      <c r="E14" s="19">
        <v>0.13</v>
      </c>
      <c r="F14" s="19">
        <v>3.01</v>
      </c>
      <c r="G14" s="19">
        <v>2.68</v>
      </c>
      <c r="H14" s="19">
        <v>9.26</v>
      </c>
      <c r="I14" s="19">
        <v>68.439017499999991</v>
      </c>
      <c r="J14" s="17">
        <v>0.93</v>
      </c>
      <c r="K14" s="17">
        <v>1.63</v>
      </c>
      <c r="L14" s="17">
        <v>0</v>
      </c>
      <c r="M14" s="17">
        <v>0</v>
      </c>
      <c r="N14" s="17">
        <v>3.98</v>
      </c>
      <c r="O14" s="17">
        <v>3.5</v>
      </c>
      <c r="P14" s="17">
        <v>1.78</v>
      </c>
      <c r="Q14" s="17">
        <v>0</v>
      </c>
      <c r="R14" s="17">
        <v>0</v>
      </c>
      <c r="S14" s="17">
        <v>0.32</v>
      </c>
      <c r="T14" s="17">
        <v>1.89</v>
      </c>
      <c r="U14" s="17">
        <v>401.38</v>
      </c>
      <c r="V14" s="17">
        <v>321.24</v>
      </c>
      <c r="W14" s="17">
        <v>39.19</v>
      </c>
      <c r="X14" s="17">
        <v>19.2</v>
      </c>
      <c r="Y14" s="17">
        <v>39.950000000000003</v>
      </c>
      <c r="Z14" s="17">
        <v>0.65</v>
      </c>
      <c r="AA14" s="17">
        <v>4.5</v>
      </c>
      <c r="AB14" s="17">
        <v>1456.4</v>
      </c>
      <c r="AC14" s="17">
        <v>310.63</v>
      </c>
      <c r="AD14" s="17">
        <v>1.27</v>
      </c>
      <c r="AE14" s="17">
        <v>0.04</v>
      </c>
      <c r="AF14" s="17">
        <v>0.05</v>
      </c>
      <c r="AG14" s="17">
        <v>0.73</v>
      </c>
      <c r="AH14" s="17">
        <v>1.21</v>
      </c>
      <c r="AI14" s="17">
        <v>13.56</v>
      </c>
      <c r="AJ14" s="17">
        <v>0</v>
      </c>
      <c r="AK14" s="17">
        <v>0</v>
      </c>
      <c r="AL14" s="17">
        <v>0</v>
      </c>
      <c r="AM14" s="17">
        <v>60.72</v>
      </c>
      <c r="AN14" s="17">
        <v>59.9</v>
      </c>
      <c r="AO14" s="17">
        <v>16.829999999999998</v>
      </c>
      <c r="AP14" s="17">
        <v>43.12</v>
      </c>
      <c r="AQ14" s="17">
        <v>13.02</v>
      </c>
      <c r="AR14" s="17">
        <v>49.68</v>
      </c>
      <c r="AS14" s="17">
        <v>62.11</v>
      </c>
      <c r="AT14" s="17">
        <v>99.9</v>
      </c>
      <c r="AU14" s="17">
        <v>136.54</v>
      </c>
      <c r="AV14" s="17">
        <v>23.88</v>
      </c>
      <c r="AW14" s="17">
        <v>41.34</v>
      </c>
      <c r="AX14" s="17">
        <v>246.4</v>
      </c>
      <c r="AY14" s="17">
        <v>0</v>
      </c>
      <c r="AZ14" s="17">
        <v>45.94</v>
      </c>
      <c r="BA14" s="17">
        <v>45.66</v>
      </c>
      <c r="BB14" s="17">
        <v>41.83</v>
      </c>
      <c r="BC14" s="17">
        <v>17.91</v>
      </c>
      <c r="BD14" s="17">
        <v>0</v>
      </c>
      <c r="BE14" s="17">
        <v>0</v>
      </c>
      <c r="BF14" s="17">
        <v>0</v>
      </c>
      <c r="BG14" s="17">
        <v>0</v>
      </c>
      <c r="BH14" s="17">
        <v>0</v>
      </c>
      <c r="BI14" s="17">
        <v>0</v>
      </c>
      <c r="BJ14" s="17">
        <v>0</v>
      </c>
      <c r="BK14" s="17">
        <v>0.15</v>
      </c>
      <c r="BL14" s="17">
        <v>0</v>
      </c>
      <c r="BM14" s="17">
        <v>0.09</v>
      </c>
      <c r="BN14" s="17">
        <v>0.01</v>
      </c>
      <c r="BO14" s="17">
        <v>0.02</v>
      </c>
      <c r="BP14" s="17">
        <v>0</v>
      </c>
      <c r="BQ14" s="17">
        <v>0</v>
      </c>
      <c r="BR14" s="17">
        <v>0</v>
      </c>
      <c r="BS14" s="17">
        <v>0.56000000000000005</v>
      </c>
      <c r="BT14" s="17">
        <v>0</v>
      </c>
      <c r="BU14" s="17">
        <v>0</v>
      </c>
      <c r="BV14" s="17">
        <v>1.51</v>
      </c>
      <c r="BW14" s="17">
        <v>0</v>
      </c>
      <c r="BX14" s="17">
        <v>0</v>
      </c>
      <c r="BY14" s="17">
        <v>0</v>
      </c>
      <c r="BZ14" s="17">
        <v>0</v>
      </c>
      <c r="CA14" s="17">
        <v>0</v>
      </c>
      <c r="CB14" s="17">
        <v>292.99</v>
      </c>
      <c r="CD14" s="17">
        <v>247.23</v>
      </c>
      <c r="CF14" s="17">
        <v>0</v>
      </c>
      <c r="CG14" s="17">
        <v>0</v>
      </c>
      <c r="CH14" s="17">
        <v>0</v>
      </c>
      <c r="CI14" s="17">
        <v>0</v>
      </c>
      <c r="CJ14" s="17">
        <v>0</v>
      </c>
      <c r="CK14" s="17">
        <v>0</v>
      </c>
      <c r="CL14" s="17">
        <v>0</v>
      </c>
      <c r="CM14" s="17">
        <v>0</v>
      </c>
      <c r="CN14" s="17">
        <v>0</v>
      </c>
      <c r="CO14" s="17">
        <v>0</v>
      </c>
      <c r="CP14" s="17">
        <v>1</v>
      </c>
    </row>
    <row r="15" spans="1:94" s="17" customFormat="1" ht="30" x14ac:dyDescent="0.25">
      <c r="A15" s="17" t="str">
        <f>"46/3"</f>
        <v>46/3</v>
      </c>
      <c r="B15" s="18" t="s">
        <v>89</v>
      </c>
      <c r="C15" s="19" t="str">
        <f>"180"</f>
        <v>180</v>
      </c>
      <c r="D15" s="19">
        <v>6.36</v>
      </c>
      <c r="E15" s="19">
        <v>0.04</v>
      </c>
      <c r="F15" s="19">
        <v>3.57</v>
      </c>
      <c r="G15" s="19">
        <v>0.8</v>
      </c>
      <c r="H15" s="19">
        <v>40.93</v>
      </c>
      <c r="I15" s="19">
        <v>220.7282094</v>
      </c>
      <c r="J15" s="17">
        <v>2.2400000000000002</v>
      </c>
      <c r="K15" s="17">
        <v>0.1</v>
      </c>
      <c r="L15" s="17">
        <v>0</v>
      </c>
      <c r="M15" s="17">
        <v>0</v>
      </c>
      <c r="N15" s="17">
        <v>1.17</v>
      </c>
      <c r="O15" s="17">
        <v>37.700000000000003</v>
      </c>
      <c r="P15" s="17">
        <v>2.06</v>
      </c>
      <c r="Q15" s="17">
        <v>0</v>
      </c>
      <c r="R15" s="17">
        <v>0</v>
      </c>
      <c r="S15" s="17">
        <v>0</v>
      </c>
      <c r="T15" s="17">
        <v>1.54</v>
      </c>
      <c r="U15" s="17">
        <v>455.42</v>
      </c>
      <c r="V15" s="17">
        <v>67.52</v>
      </c>
      <c r="W15" s="17">
        <v>14.97</v>
      </c>
      <c r="X15" s="17">
        <v>8.74</v>
      </c>
      <c r="Y15" s="17">
        <v>48.26</v>
      </c>
      <c r="Z15" s="17">
        <v>0.89</v>
      </c>
      <c r="AA15" s="17">
        <v>10.8</v>
      </c>
      <c r="AB15" s="17">
        <v>10.8</v>
      </c>
      <c r="AC15" s="17">
        <v>20.25</v>
      </c>
      <c r="AD15" s="17">
        <v>0.96</v>
      </c>
      <c r="AE15" s="17">
        <v>0.08</v>
      </c>
      <c r="AF15" s="17">
        <v>0.02</v>
      </c>
      <c r="AG15" s="17">
        <v>0.59</v>
      </c>
      <c r="AH15" s="17">
        <v>1.78</v>
      </c>
      <c r="AI15" s="17">
        <v>0</v>
      </c>
      <c r="AJ15" s="17">
        <v>0</v>
      </c>
      <c r="AK15" s="17">
        <v>1.78</v>
      </c>
      <c r="AL15" s="17">
        <v>1.73</v>
      </c>
      <c r="AM15" s="17">
        <v>472.07</v>
      </c>
      <c r="AN15" s="17">
        <v>147.44999999999999</v>
      </c>
      <c r="AO15" s="17">
        <v>89.89</v>
      </c>
      <c r="AP15" s="17">
        <v>182.63</v>
      </c>
      <c r="AQ15" s="17">
        <v>59.92</v>
      </c>
      <c r="AR15" s="17">
        <v>292.87</v>
      </c>
      <c r="AS15" s="17">
        <v>193.67</v>
      </c>
      <c r="AT15" s="17">
        <v>233.51</v>
      </c>
      <c r="AU15" s="17">
        <v>200.31</v>
      </c>
      <c r="AV15" s="17">
        <v>117.69</v>
      </c>
      <c r="AW15" s="17">
        <v>204.66</v>
      </c>
      <c r="AX15" s="17">
        <v>1797.43</v>
      </c>
      <c r="AY15" s="17">
        <v>0</v>
      </c>
      <c r="AZ15" s="17">
        <v>566.38</v>
      </c>
      <c r="BA15" s="17">
        <v>293.38</v>
      </c>
      <c r="BB15" s="17">
        <v>147.32</v>
      </c>
      <c r="BC15" s="17">
        <v>116.63</v>
      </c>
      <c r="BD15" s="17">
        <v>0.11</v>
      </c>
      <c r="BE15" s="17">
        <v>0.05</v>
      </c>
      <c r="BF15" s="17">
        <v>0.03</v>
      </c>
      <c r="BG15" s="17">
        <v>0.06</v>
      </c>
      <c r="BH15" s="17">
        <v>7.0000000000000007E-2</v>
      </c>
      <c r="BI15" s="17">
        <v>0.31</v>
      </c>
      <c r="BJ15" s="17">
        <v>0</v>
      </c>
      <c r="BK15" s="17">
        <v>0.97</v>
      </c>
      <c r="BL15" s="17">
        <v>0</v>
      </c>
      <c r="BM15" s="17">
        <v>0.28000000000000003</v>
      </c>
      <c r="BN15" s="17">
        <v>0</v>
      </c>
      <c r="BO15" s="17">
        <v>0</v>
      </c>
      <c r="BP15" s="17">
        <v>0</v>
      </c>
      <c r="BQ15" s="17">
        <v>0.06</v>
      </c>
      <c r="BR15" s="17">
        <v>0.1</v>
      </c>
      <c r="BS15" s="17">
        <v>0.72</v>
      </c>
      <c r="BT15" s="17">
        <v>0</v>
      </c>
      <c r="BU15" s="17">
        <v>0</v>
      </c>
      <c r="BV15" s="17">
        <v>0.28999999999999998</v>
      </c>
      <c r="BW15" s="17">
        <v>0.01</v>
      </c>
      <c r="BX15" s="17">
        <v>0</v>
      </c>
      <c r="BY15" s="17">
        <v>0</v>
      </c>
      <c r="BZ15" s="17">
        <v>0</v>
      </c>
      <c r="CA15" s="17">
        <v>0</v>
      </c>
      <c r="CB15" s="17">
        <v>9.08</v>
      </c>
      <c r="CD15" s="17">
        <v>12.6</v>
      </c>
      <c r="CF15" s="17">
        <v>0</v>
      </c>
      <c r="CG15" s="17">
        <v>0</v>
      </c>
      <c r="CH15" s="17">
        <v>0</v>
      </c>
      <c r="CI15" s="17">
        <v>0</v>
      </c>
      <c r="CJ15" s="17">
        <v>0</v>
      </c>
      <c r="CK15" s="17">
        <v>0</v>
      </c>
      <c r="CL15" s="17">
        <v>0</v>
      </c>
      <c r="CM15" s="17">
        <v>0</v>
      </c>
      <c r="CN15" s="17">
        <v>0</v>
      </c>
      <c r="CO15" s="17">
        <v>0</v>
      </c>
      <c r="CP15" s="17">
        <v>1.17</v>
      </c>
    </row>
    <row r="16" spans="1:94" s="17" customFormat="1" ht="30" x14ac:dyDescent="0.25">
      <c r="A16" s="17" t="str">
        <f>"11/8"</f>
        <v>11/8</v>
      </c>
      <c r="B16" s="18" t="s">
        <v>90</v>
      </c>
      <c r="C16" s="19" t="str">
        <f>"100"</f>
        <v>100</v>
      </c>
      <c r="D16" s="19">
        <v>16.440000000000001</v>
      </c>
      <c r="E16" s="19">
        <v>1.43</v>
      </c>
      <c r="F16" s="19">
        <v>6.15</v>
      </c>
      <c r="G16" s="19">
        <v>0.06</v>
      </c>
      <c r="H16" s="19">
        <v>5.67</v>
      </c>
      <c r="I16" s="19">
        <v>143.5580875833333</v>
      </c>
      <c r="J16" s="17">
        <v>1.8</v>
      </c>
      <c r="K16" s="17">
        <v>0.04</v>
      </c>
      <c r="L16" s="17">
        <v>0</v>
      </c>
      <c r="M16" s="17">
        <v>0</v>
      </c>
      <c r="N16" s="17">
        <v>2.09</v>
      </c>
      <c r="O16" s="17">
        <v>3.42</v>
      </c>
      <c r="P16" s="17">
        <v>0.15</v>
      </c>
      <c r="Q16" s="17">
        <v>0</v>
      </c>
      <c r="R16" s="17">
        <v>0</v>
      </c>
      <c r="S16" s="17">
        <v>0.05</v>
      </c>
      <c r="T16" s="17">
        <v>0.81</v>
      </c>
      <c r="U16" s="17">
        <v>175.49</v>
      </c>
      <c r="V16" s="17">
        <v>67.98</v>
      </c>
      <c r="W16" s="17">
        <v>54.19</v>
      </c>
      <c r="X16" s="17">
        <v>6.73</v>
      </c>
      <c r="Y16" s="17">
        <v>42.73</v>
      </c>
      <c r="Z16" s="17">
        <v>0.11</v>
      </c>
      <c r="AA16" s="17">
        <v>10</v>
      </c>
      <c r="AB16" s="17">
        <v>6.8</v>
      </c>
      <c r="AC16" s="17">
        <v>18.5</v>
      </c>
      <c r="AD16" s="17">
        <v>0.09</v>
      </c>
      <c r="AE16" s="17">
        <v>0.02</v>
      </c>
      <c r="AF16" s="17">
        <v>0.05</v>
      </c>
      <c r="AG16" s="17">
        <v>7.0000000000000007E-2</v>
      </c>
      <c r="AH16" s="17">
        <v>0.55000000000000004</v>
      </c>
      <c r="AI16" s="17">
        <v>0.09</v>
      </c>
      <c r="AJ16" s="17">
        <v>0</v>
      </c>
      <c r="AK16" s="17">
        <v>75.72</v>
      </c>
      <c r="AL16" s="17">
        <v>74.790000000000006</v>
      </c>
      <c r="AM16" s="17">
        <v>165.42</v>
      </c>
      <c r="AN16" s="17">
        <v>114.46</v>
      </c>
      <c r="AO16" s="17">
        <v>41.39</v>
      </c>
      <c r="AP16" s="17">
        <v>74.92</v>
      </c>
      <c r="AQ16" s="17">
        <v>25.07</v>
      </c>
      <c r="AR16" s="17">
        <v>90.92</v>
      </c>
      <c r="AS16" s="17">
        <v>15.75</v>
      </c>
      <c r="AT16" s="17">
        <v>18.82</v>
      </c>
      <c r="AU16" s="17">
        <v>16.54</v>
      </c>
      <c r="AV16" s="17">
        <v>9.75</v>
      </c>
      <c r="AW16" s="17">
        <v>16.489999999999998</v>
      </c>
      <c r="AX16" s="17">
        <v>144.04</v>
      </c>
      <c r="AY16" s="17">
        <v>0</v>
      </c>
      <c r="AZ16" s="17">
        <v>45.42</v>
      </c>
      <c r="BA16" s="17">
        <v>23.86</v>
      </c>
      <c r="BB16" s="17">
        <v>96.91</v>
      </c>
      <c r="BC16" s="17">
        <v>21.34</v>
      </c>
      <c r="BD16" s="17">
        <v>0.04</v>
      </c>
      <c r="BE16" s="17">
        <v>0.02</v>
      </c>
      <c r="BF16" s="17">
        <v>0.01</v>
      </c>
      <c r="BG16" s="17">
        <v>0.02</v>
      </c>
      <c r="BH16" s="17">
        <v>0.02</v>
      </c>
      <c r="BI16" s="17">
        <v>0.1</v>
      </c>
      <c r="BJ16" s="17">
        <v>0</v>
      </c>
      <c r="BK16" s="17">
        <v>0.3</v>
      </c>
      <c r="BL16" s="17">
        <v>0</v>
      </c>
      <c r="BM16" s="17">
        <v>0.09</v>
      </c>
      <c r="BN16" s="17">
        <v>0</v>
      </c>
      <c r="BO16" s="17">
        <v>0</v>
      </c>
      <c r="BP16" s="17">
        <v>0</v>
      </c>
      <c r="BQ16" s="17">
        <v>0.02</v>
      </c>
      <c r="BR16" s="17">
        <v>0.03</v>
      </c>
      <c r="BS16" s="17">
        <v>0.24</v>
      </c>
      <c r="BT16" s="17">
        <v>0</v>
      </c>
      <c r="BU16" s="17">
        <v>0</v>
      </c>
      <c r="BV16" s="17">
        <v>0.04</v>
      </c>
      <c r="BW16" s="17">
        <v>0</v>
      </c>
      <c r="BX16" s="17">
        <v>0</v>
      </c>
      <c r="BY16" s="17">
        <v>0</v>
      </c>
      <c r="BZ16" s="17">
        <v>0</v>
      </c>
      <c r="CA16" s="17">
        <v>0</v>
      </c>
      <c r="CB16" s="17">
        <v>45.32</v>
      </c>
      <c r="CD16" s="17">
        <v>11.13</v>
      </c>
      <c r="CF16" s="17">
        <v>0</v>
      </c>
      <c r="CG16" s="17">
        <v>0</v>
      </c>
      <c r="CH16" s="17">
        <v>0</v>
      </c>
      <c r="CI16" s="17">
        <v>0</v>
      </c>
      <c r="CJ16" s="17">
        <v>0</v>
      </c>
      <c r="CK16" s="17">
        <v>0</v>
      </c>
      <c r="CL16" s="17">
        <v>0</v>
      </c>
      <c r="CM16" s="17">
        <v>0</v>
      </c>
      <c r="CN16" s="17">
        <v>0</v>
      </c>
      <c r="CO16" s="17">
        <v>0</v>
      </c>
      <c r="CP16" s="17">
        <v>0.42</v>
      </c>
    </row>
    <row r="17" spans="1:94" s="17" customFormat="1" ht="15" x14ac:dyDescent="0.25">
      <c r="A17" s="17" t="str">
        <f>"27/10"</f>
        <v>27/10</v>
      </c>
      <c r="B17" s="18" t="s">
        <v>91</v>
      </c>
      <c r="C17" s="19" t="str">
        <f>"180"</f>
        <v>180</v>
      </c>
      <c r="D17" s="19">
        <v>7.0000000000000007E-2</v>
      </c>
      <c r="E17" s="19">
        <v>0</v>
      </c>
      <c r="F17" s="19">
        <v>0.02</v>
      </c>
      <c r="G17" s="19">
        <v>0.02</v>
      </c>
      <c r="H17" s="19">
        <v>8.85</v>
      </c>
      <c r="I17" s="19">
        <v>34.022008799999995</v>
      </c>
      <c r="J17" s="17">
        <v>0</v>
      </c>
      <c r="K17" s="17">
        <v>0</v>
      </c>
      <c r="L17" s="17">
        <v>0</v>
      </c>
      <c r="M17" s="17">
        <v>0</v>
      </c>
      <c r="N17" s="17">
        <v>8.82</v>
      </c>
      <c r="O17" s="17">
        <v>0</v>
      </c>
      <c r="P17" s="17">
        <v>0.04</v>
      </c>
      <c r="Q17" s="17">
        <v>0</v>
      </c>
      <c r="R17" s="17">
        <v>0</v>
      </c>
      <c r="S17" s="17">
        <v>0</v>
      </c>
      <c r="T17" s="17">
        <v>0.03</v>
      </c>
      <c r="U17" s="17">
        <v>0.09</v>
      </c>
      <c r="V17" s="17">
        <v>0.27</v>
      </c>
      <c r="W17" s="17">
        <v>0.26</v>
      </c>
      <c r="X17" s="17">
        <v>0</v>
      </c>
      <c r="Y17" s="17">
        <v>0</v>
      </c>
      <c r="Z17" s="17">
        <v>0.03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7">
        <v>0</v>
      </c>
      <c r="AK17" s="17">
        <v>0</v>
      </c>
      <c r="AL17" s="17">
        <v>0</v>
      </c>
      <c r="AM17" s="17">
        <v>0</v>
      </c>
      <c r="AN17" s="17">
        <v>0</v>
      </c>
      <c r="AO17" s="17">
        <v>0</v>
      </c>
      <c r="AP17" s="17">
        <v>0</v>
      </c>
      <c r="AQ17" s="17">
        <v>0</v>
      </c>
      <c r="AR17" s="17">
        <v>0</v>
      </c>
      <c r="AS17" s="17">
        <v>0</v>
      </c>
      <c r="AT17" s="17">
        <v>0</v>
      </c>
      <c r="AU17" s="17">
        <v>0</v>
      </c>
      <c r="AV17" s="17">
        <v>0</v>
      </c>
      <c r="AW17" s="17">
        <v>0</v>
      </c>
      <c r="AX17" s="17">
        <v>0</v>
      </c>
      <c r="AY17" s="17">
        <v>0</v>
      </c>
      <c r="AZ17" s="17">
        <v>0</v>
      </c>
      <c r="BA17" s="17">
        <v>0</v>
      </c>
      <c r="BB17" s="17">
        <v>0</v>
      </c>
      <c r="BC17" s="17">
        <v>0</v>
      </c>
      <c r="BD17" s="17">
        <v>0</v>
      </c>
      <c r="BE17" s="17">
        <v>0</v>
      </c>
      <c r="BF17" s="17">
        <v>0</v>
      </c>
      <c r="BG17" s="17">
        <v>0</v>
      </c>
      <c r="BH17" s="17">
        <v>0</v>
      </c>
      <c r="BI17" s="17">
        <v>0</v>
      </c>
      <c r="BJ17" s="17">
        <v>0</v>
      </c>
      <c r="BK17" s="17">
        <v>0</v>
      </c>
      <c r="BL17" s="17">
        <v>0</v>
      </c>
      <c r="BM17" s="17">
        <v>0</v>
      </c>
      <c r="BN17" s="17">
        <v>0</v>
      </c>
      <c r="BO17" s="17">
        <v>0</v>
      </c>
      <c r="BP17" s="17">
        <v>0</v>
      </c>
      <c r="BQ17" s="17">
        <v>0</v>
      </c>
      <c r="BR17" s="17">
        <v>0</v>
      </c>
      <c r="BS17" s="17">
        <v>0</v>
      </c>
      <c r="BT17" s="17">
        <v>0</v>
      </c>
      <c r="BU17" s="17">
        <v>0</v>
      </c>
      <c r="BV17" s="17">
        <v>0</v>
      </c>
      <c r="BW17" s="17">
        <v>0</v>
      </c>
      <c r="BX17" s="17">
        <v>0</v>
      </c>
      <c r="BY17" s="17">
        <v>0</v>
      </c>
      <c r="BZ17" s="17">
        <v>0</v>
      </c>
      <c r="CA17" s="17">
        <v>0</v>
      </c>
      <c r="CB17" s="17">
        <v>180.04</v>
      </c>
      <c r="CD17" s="17">
        <v>0</v>
      </c>
      <c r="CF17" s="17">
        <v>0</v>
      </c>
      <c r="CG17" s="17">
        <v>0</v>
      </c>
      <c r="CH17" s="17">
        <v>0</v>
      </c>
      <c r="CI17" s="17">
        <v>0</v>
      </c>
      <c r="CJ17" s="17">
        <v>0</v>
      </c>
      <c r="CK17" s="17">
        <v>0</v>
      </c>
      <c r="CL17" s="17">
        <v>0</v>
      </c>
      <c r="CM17" s="17">
        <v>0</v>
      </c>
      <c r="CN17" s="17">
        <v>0</v>
      </c>
      <c r="CO17" s="17">
        <v>9</v>
      </c>
      <c r="CP17" s="17">
        <v>0</v>
      </c>
    </row>
    <row r="18" spans="1:94" s="17" customFormat="1" ht="15" x14ac:dyDescent="0.25">
      <c r="A18" s="17" t="str">
        <f>"-"</f>
        <v>-</v>
      </c>
      <c r="B18" s="18" t="s">
        <v>84</v>
      </c>
      <c r="C18" s="19" t="str">
        <f>"60"</f>
        <v>60</v>
      </c>
      <c r="D18" s="19">
        <v>3.97</v>
      </c>
      <c r="E18" s="19">
        <v>0</v>
      </c>
      <c r="F18" s="19">
        <v>0.39</v>
      </c>
      <c r="G18" s="19">
        <v>0.39</v>
      </c>
      <c r="H18" s="19">
        <v>28.14</v>
      </c>
      <c r="I18" s="19">
        <v>134.34059999999999</v>
      </c>
      <c r="J18" s="17">
        <v>0</v>
      </c>
      <c r="K18" s="17">
        <v>0</v>
      </c>
      <c r="L18" s="17">
        <v>0</v>
      </c>
      <c r="M18" s="17">
        <v>0</v>
      </c>
      <c r="N18" s="17">
        <v>0.66</v>
      </c>
      <c r="O18" s="17">
        <v>27.36</v>
      </c>
      <c r="P18" s="17">
        <v>0.12</v>
      </c>
      <c r="Q18" s="17">
        <v>0</v>
      </c>
      <c r="R18" s="17">
        <v>0</v>
      </c>
      <c r="S18" s="17">
        <v>0</v>
      </c>
      <c r="T18" s="17">
        <v>1.08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  <c r="AM18" s="17">
        <v>305.37</v>
      </c>
      <c r="AN18" s="17">
        <v>101.27</v>
      </c>
      <c r="AO18" s="17">
        <v>60.03</v>
      </c>
      <c r="AP18" s="17">
        <v>120.06</v>
      </c>
      <c r="AQ18" s="17">
        <v>45.41</v>
      </c>
      <c r="AR18" s="17">
        <v>217.15</v>
      </c>
      <c r="AS18" s="17">
        <v>134.68</v>
      </c>
      <c r="AT18" s="17">
        <v>187.92</v>
      </c>
      <c r="AU18" s="17">
        <v>155.03</v>
      </c>
      <c r="AV18" s="17">
        <v>81.430000000000007</v>
      </c>
      <c r="AW18" s="17">
        <v>144.07</v>
      </c>
      <c r="AX18" s="17">
        <v>1204.78</v>
      </c>
      <c r="AY18" s="17">
        <v>0</v>
      </c>
      <c r="AZ18" s="17">
        <v>392.54</v>
      </c>
      <c r="BA18" s="17">
        <v>170.69</v>
      </c>
      <c r="BB18" s="17">
        <v>113.27</v>
      </c>
      <c r="BC18" s="17">
        <v>89.78</v>
      </c>
      <c r="BD18" s="17">
        <v>0</v>
      </c>
      <c r="BE18" s="17">
        <v>0</v>
      </c>
      <c r="BF18" s="17">
        <v>0</v>
      </c>
      <c r="BG18" s="17">
        <v>0</v>
      </c>
      <c r="BH18" s="17">
        <v>0</v>
      </c>
      <c r="BI18" s="17">
        <v>0</v>
      </c>
      <c r="BJ18" s="17">
        <v>0</v>
      </c>
      <c r="BK18" s="17">
        <v>0.05</v>
      </c>
      <c r="BL18" s="17">
        <v>0</v>
      </c>
      <c r="BM18" s="17">
        <v>0</v>
      </c>
      <c r="BN18" s="17">
        <v>0</v>
      </c>
      <c r="BO18" s="17">
        <v>0</v>
      </c>
      <c r="BP18" s="17">
        <v>0</v>
      </c>
      <c r="BQ18" s="17">
        <v>0</v>
      </c>
      <c r="BR18" s="17">
        <v>0</v>
      </c>
      <c r="BS18" s="17">
        <v>0.04</v>
      </c>
      <c r="BT18" s="17">
        <v>0</v>
      </c>
      <c r="BU18" s="17">
        <v>0</v>
      </c>
      <c r="BV18" s="17">
        <v>0.17</v>
      </c>
      <c r="BW18" s="17">
        <v>0.01</v>
      </c>
      <c r="BX18" s="17">
        <v>0</v>
      </c>
      <c r="BY18" s="17">
        <v>0</v>
      </c>
      <c r="BZ18" s="17">
        <v>0</v>
      </c>
      <c r="CA18" s="17">
        <v>0</v>
      </c>
      <c r="CB18" s="17">
        <v>23.46</v>
      </c>
      <c r="CD18" s="17">
        <v>0</v>
      </c>
      <c r="CF18" s="17">
        <v>0</v>
      </c>
      <c r="CG18" s="17">
        <v>0</v>
      </c>
      <c r="CH18" s="17">
        <v>0</v>
      </c>
      <c r="CI18" s="17">
        <v>0</v>
      </c>
      <c r="CJ18" s="17">
        <v>0</v>
      </c>
      <c r="CK18" s="17">
        <v>0</v>
      </c>
      <c r="CL18" s="17">
        <v>0</v>
      </c>
      <c r="CM18" s="17">
        <v>0</v>
      </c>
      <c r="CN18" s="17">
        <v>0</v>
      </c>
      <c r="CO18" s="17">
        <v>0</v>
      </c>
      <c r="CP18" s="17">
        <v>0</v>
      </c>
    </row>
    <row r="19" spans="1:94" s="17" customFormat="1" ht="15" x14ac:dyDescent="0.25">
      <c r="A19" s="17" t="str">
        <f>"-"</f>
        <v>-</v>
      </c>
      <c r="B19" s="18" t="s">
        <v>85</v>
      </c>
      <c r="C19" s="19" t="str">
        <f>"40"</f>
        <v>40</v>
      </c>
      <c r="D19" s="19">
        <v>2.64</v>
      </c>
      <c r="E19" s="19">
        <v>0</v>
      </c>
      <c r="F19" s="19">
        <v>0.48</v>
      </c>
      <c r="G19" s="19">
        <v>0.48</v>
      </c>
      <c r="H19" s="19">
        <v>16.68</v>
      </c>
      <c r="I19" s="19">
        <v>77.352000000000004</v>
      </c>
      <c r="J19" s="17">
        <v>0.08</v>
      </c>
      <c r="K19" s="17">
        <v>0</v>
      </c>
      <c r="L19" s="17">
        <v>0</v>
      </c>
      <c r="M19" s="17">
        <v>0</v>
      </c>
      <c r="N19" s="17">
        <v>0.48</v>
      </c>
      <c r="O19" s="17">
        <v>12.88</v>
      </c>
      <c r="P19" s="17">
        <v>3.32</v>
      </c>
      <c r="Q19" s="17">
        <v>0</v>
      </c>
      <c r="R19" s="17">
        <v>0</v>
      </c>
      <c r="S19" s="17">
        <v>0.4</v>
      </c>
      <c r="T19" s="17">
        <v>1</v>
      </c>
      <c r="U19" s="17">
        <v>244</v>
      </c>
      <c r="V19" s="17">
        <v>98</v>
      </c>
      <c r="W19" s="17">
        <v>14</v>
      </c>
      <c r="X19" s="17">
        <v>18.8</v>
      </c>
      <c r="Y19" s="17">
        <v>63.2</v>
      </c>
      <c r="Z19" s="17">
        <v>1.56</v>
      </c>
      <c r="AA19" s="17">
        <v>0</v>
      </c>
      <c r="AB19" s="17">
        <v>2</v>
      </c>
      <c r="AC19" s="17">
        <v>0.4</v>
      </c>
      <c r="AD19" s="17">
        <v>0.56000000000000005</v>
      </c>
      <c r="AE19" s="17">
        <v>7.0000000000000007E-2</v>
      </c>
      <c r="AF19" s="17">
        <v>0.03</v>
      </c>
      <c r="AG19" s="17">
        <v>0.28000000000000003</v>
      </c>
      <c r="AH19" s="17">
        <v>0.8</v>
      </c>
      <c r="AI19" s="17">
        <v>0</v>
      </c>
      <c r="AJ19" s="17">
        <v>0</v>
      </c>
      <c r="AK19" s="17">
        <v>0</v>
      </c>
      <c r="AL19" s="17">
        <v>0</v>
      </c>
      <c r="AM19" s="17">
        <v>170.8</v>
      </c>
      <c r="AN19" s="17">
        <v>89.2</v>
      </c>
      <c r="AO19" s="17">
        <v>37.200000000000003</v>
      </c>
      <c r="AP19" s="17">
        <v>79.2</v>
      </c>
      <c r="AQ19" s="17">
        <v>32</v>
      </c>
      <c r="AR19" s="17">
        <v>148.4</v>
      </c>
      <c r="AS19" s="17">
        <v>118.8</v>
      </c>
      <c r="AT19" s="17">
        <v>116.4</v>
      </c>
      <c r="AU19" s="17">
        <v>185.6</v>
      </c>
      <c r="AV19" s="17">
        <v>49.6</v>
      </c>
      <c r="AW19" s="17">
        <v>124</v>
      </c>
      <c r="AX19" s="17">
        <v>611.6</v>
      </c>
      <c r="AY19" s="17">
        <v>0</v>
      </c>
      <c r="AZ19" s="17">
        <v>210.4</v>
      </c>
      <c r="BA19" s="17">
        <v>116.4</v>
      </c>
      <c r="BB19" s="17">
        <v>72</v>
      </c>
      <c r="BC19" s="17">
        <v>52</v>
      </c>
      <c r="BD19" s="17">
        <v>0</v>
      </c>
      <c r="BE19" s="17">
        <v>0</v>
      </c>
      <c r="BF19" s="17">
        <v>0</v>
      </c>
      <c r="BG19" s="17">
        <v>0</v>
      </c>
      <c r="BH19" s="17">
        <v>0</v>
      </c>
      <c r="BI19" s="17">
        <v>0</v>
      </c>
      <c r="BJ19" s="17">
        <v>0</v>
      </c>
      <c r="BK19" s="17">
        <v>0.06</v>
      </c>
      <c r="BL19" s="17">
        <v>0</v>
      </c>
      <c r="BM19" s="17">
        <v>0</v>
      </c>
      <c r="BN19" s="17">
        <v>0.01</v>
      </c>
      <c r="BO19" s="17">
        <v>0</v>
      </c>
      <c r="BP19" s="17">
        <v>0</v>
      </c>
      <c r="BQ19" s="17">
        <v>0</v>
      </c>
      <c r="BR19" s="17">
        <v>0</v>
      </c>
      <c r="BS19" s="17">
        <v>0.04</v>
      </c>
      <c r="BT19" s="17">
        <v>0</v>
      </c>
      <c r="BU19" s="17">
        <v>0</v>
      </c>
      <c r="BV19" s="17">
        <v>0.19</v>
      </c>
      <c r="BW19" s="17">
        <v>0.03</v>
      </c>
      <c r="BX19" s="17">
        <v>0</v>
      </c>
      <c r="BY19" s="17">
        <v>0</v>
      </c>
      <c r="BZ19" s="17">
        <v>0</v>
      </c>
      <c r="CA19" s="17">
        <v>0</v>
      </c>
      <c r="CB19" s="17">
        <v>18.8</v>
      </c>
      <c r="CD19" s="17">
        <v>0.33</v>
      </c>
      <c r="CF19" s="17">
        <v>0</v>
      </c>
      <c r="CG19" s="17">
        <v>0</v>
      </c>
      <c r="CH19" s="17">
        <v>0</v>
      </c>
      <c r="CI19" s="17">
        <v>0</v>
      </c>
      <c r="CJ19" s="17">
        <v>0</v>
      </c>
      <c r="CK19" s="17">
        <v>0</v>
      </c>
      <c r="CL19" s="17">
        <v>0</v>
      </c>
      <c r="CM19" s="17">
        <v>0</v>
      </c>
      <c r="CN19" s="17">
        <v>0</v>
      </c>
      <c r="CO19" s="17">
        <v>0</v>
      </c>
      <c r="CP19" s="17">
        <v>0</v>
      </c>
    </row>
    <row r="20" spans="1:94" s="14" customFormat="1" ht="15" x14ac:dyDescent="0.25">
      <c r="A20" s="14" t="str">
        <f>"-"</f>
        <v>-</v>
      </c>
      <c r="B20" s="15" t="s">
        <v>92</v>
      </c>
      <c r="C20" s="16" t="str">
        <f>"149"</f>
        <v>149</v>
      </c>
      <c r="D20" s="16">
        <v>0.6</v>
      </c>
      <c r="E20" s="16">
        <v>0</v>
      </c>
      <c r="F20" s="16">
        <v>0.6</v>
      </c>
      <c r="G20" s="16">
        <v>0.6</v>
      </c>
      <c r="H20" s="16">
        <v>17.28</v>
      </c>
      <c r="I20" s="16">
        <v>72.533199999999994</v>
      </c>
      <c r="J20" s="14">
        <v>0.15</v>
      </c>
      <c r="K20" s="14">
        <v>0</v>
      </c>
      <c r="L20" s="14">
        <v>0</v>
      </c>
      <c r="M20" s="14">
        <v>0</v>
      </c>
      <c r="N20" s="14">
        <v>13.41</v>
      </c>
      <c r="O20" s="14">
        <v>1.19</v>
      </c>
      <c r="P20" s="14">
        <v>2.68</v>
      </c>
      <c r="Q20" s="14">
        <v>0</v>
      </c>
      <c r="R20" s="14">
        <v>0</v>
      </c>
      <c r="S20" s="14">
        <v>1.19</v>
      </c>
      <c r="T20" s="14">
        <v>0.75</v>
      </c>
      <c r="U20" s="14">
        <v>38.74</v>
      </c>
      <c r="V20" s="14">
        <v>414.22</v>
      </c>
      <c r="W20" s="14">
        <v>23.84</v>
      </c>
      <c r="X20" s="14">
        <v>13.41</v>
      </c>
      <c r="Y20" s="14">
        <v>16.39</v>
      </c>
      <c r="Z20" s="14">
        <v>3.28</v>
      </c>
      <c r="AA20" s="14">
        <v>0</v>
      </c>
      <c r="AB20" s="14">
        <v>44.7</v>
      </c>
      <c r="AC20" s="14">
        <v>7.45</v>
      </c>
      <c r="AD20" s="14">
        <v>0.3</v>
      </c>
      <c r="AE20" s="14">
        <v>0.04</v>
      </c>
      <c r="AF20" s="14">
        <v>0.03</v>
      </c>
      <c r="AG20" s="14">
        <v>0.45</v>
      </c>
      <c r="AH20" s="14">
        <v>0.6</v>
      </c>
      <c r="AI20" s="14">
        <v>14.9</v>
      </c>
      <c r="AJ20" s="14">
        <v>0</v>
      </c>
      <c r="AK20" s="14">
        <v>0</v>
      </c>
      <c r="AL20" s="14">
        <v>0</v>
      </c>
      <c r="AM20" s="14">
        <v>28.31</v>
      </c>
      <c r="AN20" s="14">
        <v>26.82</v>
      </c>
      <c r="AO20" s="14">
        <v>4.47</v>
      </c>
      <c r="AP20" s="14">
        <v>16.39</v>
      </c>
      <c r="AQ20" s="14">
        <v>4.47</v>
      </c>
      <c r="AR20" s="14">
        <v>13.41</v>
      </c>
      <c r="AS20" s="14">
        <v>25.33</v>
      </c>
      <c r="AT20" s="14">
        <v>14.9</v>
      </c>
      <c r="AU20" s="14">
        <v>116.22</v>
      </c>
      <c r="AV20" s="14">
        <v>10.43</v>
      </c>
      <c r="AW20" s="14">
        <v>20.86</v>
      </c>
      <c r="AX20" s="14">
        <v>62.58</v>
      </c>
      <c r="AY20" s="14">
        <v>0</v>
      </c>
      <c r="AZ20" s="14">
        <v>19.37</v>
      </c>
      <c r="BA20" s="14">
        <v>23.84</v>
      </c>
      <c r="BB20" s="14">
        <v>8.94</v>
      </c>
      <c r="BC20" s="14">
        <v>7.45</v>
      </c>
      <c r="BD20" s="14">
        <v>0</v>
      </c>
      <c r="BE20" s="14">
        <v>0</v>
      </c>
      <c r="BF20" s="14">
        <v>0</v>
      </c>
      <c r="BG20" s="14">
        <v>0</v>
      </c>
      <c r="BH20" s="14">
        <v>0</v>
      </c>
      <c r="BI20" s="14">
        <v>0</v>
      </c>
      <c r="BJ20" s="14">
        <v>0</v>
      </c>
      <c r="BK20" s="14">
        <v>0</v>
      </c>
      <c r="BL20" s="14">
        <v>0</v>
      </c>
      <c r="BM20" s="14">
        <v>0</v>
      </c>
      <c r="BN20" s="14">
        <v>0</v>
      </c>
      <c r="BO20" s="14">
        <v>0</v>
      </c>
      <c r="BP20" s="14">
        <v>0</v>
      </c>
      <c r="BQ20" s="14">
        <v>0</v>
      </c>
      <c r="BR20" s="14">
        <v>0</v>
      </c>
      <c r="BS20" s="14">
        <v>0</v>
      </c>
      <c r="BT20" s="14">
        <v>0</v>
      </c>
      <c r="BU20" s="14">
        <v>0</v>
      </c>
      <c r="BV20" s="14">
        <v>0</v>
      </c>
      <c r="BW20" s="14">
        <v>0</v>
      </c>
      <c r="BX20" s="14">
        <v>0</v>
      </c>
      <c r="BY20" s="14">
        <v>0</v>
      </c>
      <c r="BZ20" s="14">
        <v>0</v>
      </c>
      <c r="CA20" s="14">
        <v>0</v>
      </c>
      <c r="CB20" s="14">
        <v>128.59</v>
      </c>
      <c r="CD20" s="14">
        <v>7.45</v>
      </c>
      <c r="CF20" s="14">
        <v>0</v>
      </c>
      <c r="CG20" s="14">
        <v>0</v>
      </c>
      <c r="CH20" s="14">
        <v>0</v>
      </c>
      <c r="CI20" s="14">
        <v>0</v>
      </c>
      <c r="CJ20" s="14">
        <v>0</v>
      </c>
      <c r="CK20" s="14">
        <v>0</v>
      </c>
      <c r="CL20" s="14">
        <v>0</v>
      </c>
      <c r="CM20" s="14">
        <v>0</v>
      </c>
      <c r="CN20" s="14">
        <v>0</v>
      </c>
      <c r="CO20" s="14">
        <v>0</v>
      </c>
      <c r="CP20" s="14">
        <v>0</v>
      </c>
    </row>
    <row r="21" spans="1:94" s="20" customFormat="1" ht="14.25" x14ac:dyDescent="0.2">
      <c r="B21" s="21" t="s">
        <v>93</v>
      </c>
      <c r="C21" s="22"/>
      <c r="D21" s="22">
        <v>31.9</v>
      </c>
      <c r="E21" s="22">
        <v>1.6</v>
      </c>
      <c r="F21" s="22">
        <v>14.23</v>
      </c>
      <c r="G21" s="22">
        <v>5.0199999999999996</v>
      </c>
      <c r="H21" s="22">
        <v>126.82</v>
      </c>
      <c r="I21" s="22">
        <v>750.97</v>
      </c>
      <c r="J21" s="20">
        <v>5.2</v>
      </c>
      <c r="K21" s="20">
        <v>1.76</v>
      </c>
      <c r="L21" s="20">
        <v>0</v>
      </c>
      <c r="M21" s="20">
        <v>0</v>
      </c>
      <c r="N21" s="20">
        <v>30.61</v>
      </c>
      <c r="O21" s="20">
        <v>86.05</v>
      </c>
      <c r="P21" s="20">
        <v>10.16</v>
      </c>
      <c r="Q21" s="20">
        <v>0</v>
      </c>
      <c r="R21" s="20">
        <v>0</v>
      </c>
      <c r="S21" s="20">
        <v>1.96</v>
      </c>
      <c r="T21" s="20">
        <v>7.09</v>
      </c>
      <c r="U21" s="20">
        <v>1315.11</v>
      </c>
      <c r="V21" s="20">
        <v>969.22</v>
      </c>
      <c r="W21" s="20">
        <v>146.44999999999999</v>
      </c>
      <c r="X21" s="20">
        <v>66.88</v>
      </c>
      <c r="Y21" s="20">
        <v>210.53</v>
      </c>
      <c r="Z21" s="20">
        <v>6.51</v>
      </c>
      <c r="AA21" s="20">
        <v>25.3</v>
      </c>
      <c r="AB21" s="20">
        <v>1520.7</v>
      </c>
      <c r="AC21" s="20">
        <v>357.23</v>
      </c>
      <c r="AD21" s="20">
        <v>3.18</v>
      </c>
      <c r="AE21" s="20">
        <v>0.25</v>
      </c>
      <c r="AF21" s="20">
        <v>0.18</v>
      </c>
      <c r="AG21" s="20">
        <v>2.12</v>
      </c>
      <c r="AH21" s="20">
        <v>4.9400000000000004</v>
      </c>
      <c r="AI21" s="20">
        <v>28.55</v>
      </c>
      <c r="AJ21" s="20">
        <v>0</v>
      </c>
      <c r="AK21" s="20">
        <v>77.5</v>
      </c>
      <c r="AL21" s="20">
        <v>76.52</v>
      </c>
      <c r="AM21" s="20">
        <v>1202.69</v>
      </c>
      <c r="AN21" s="20">
        <v>539.1</v>
      </c>
      <c r="AO21" s="20">
        <v>249.81</v>
      </c>
      <c r="AP21" s="20">
        <v>516.32000000000005</v>
      </c>
      <c r="AQ21" s="20">
        <v>179.9</v>
      </c>
      <c r="AR21" s="20">
        <v>812.43</v>
      </c>
      <c r="AS21" s="20">
        <v>550.34</v>
      </c>
      <c r="AT21" s="20">
        <v>671.45</v>
      </c>
      <c r="AU21" s="20">
        <v>810.23</v>
      </c>
      <c r="AV21" s="20">
        <v>292.77</v>
      </c>
      <c r="AW21" s="20">
        <v>551.41999999999996</v>
      </c>
      <c r="AX21" s="20">
        <v>4066.83</v>
      </c>
      <c r="AY21" s="20">
        <v>0</v>
      </c>
      <c r="AZ21" s="20">
        <v>1280.05</v>
      </c>
      <c r="BA21" s="20">
        <v>673.83</v>
      </c>
      <c r="BB21" s="20">
        <v>480.28</v>
      </c>
      <c r="BC21" s="20">
        <v>305.11</v>
      </c>
      <c r="BD21" s="20">
        <v>0.14000000000000001</v>
      </c>
      <c r="BE21" s="20">
        <v>0.06</v>
      </c>
      <c r="BF21" s="20">
        <v>0.03</v>
      </c>
      <c r="BG21" s="20">
        <v>0.08</v>
      </c>
      <c r="BH21" s="20">
        <v>0.09</v>
      </c>
      <c r="BI21" s="20">
        <v>0.42</v>
      </c>
      <c r="BJ21" s="20">
        <v>0</v>
      </c>
      <c r="BK21" s="20">
        <v>1.53</v>
      </c>
      <c r="BL21" s="20">
        <v>0</v>
      </c>
      <c r="BM21" s="20">
        <v>0.47</v>
      </c>
      <c r="BN21" s="20">
        <v>0.01</v>
      </c>
      <c r="BO21" s="20">
        <v>0.02</v>
      </c>
      <c r="BP21" s="20">
        <v>0</v>
      </c>
      <c r="BQ21" s="20">
        <v>0.08</v>
      </c>
      <c r="BR21" s="20">
        <v>0.14000000000000001</v>
      </c>
      <c r="BS21" s="20">
        <v>1.6</v>
      </c>
      <c r="BT21" s="20">
        <v>0</v>
      </c>
      <c r="BU21" s="20">
        <v>0</v>
      </c>
      <c r="BV21" s="20">
        <v>2.19</v>
      </c>
      <c r="BW21" s="20">
        <v>0.05</v>
      </c>
      <c r="BX21" s="20">
        <v>0</v>
      </c>
      <c r="BY21" s="20">
        <v>0</v>
      </c>
      <c r="BZ21" s="20">
        <v>0</v>
      </c>
      <c r="CA21" s="20">
        <v>0</v>
      </c>
      <c r="CB21" s="20">
        <v>698.28</v>
      </c>
      <c r="CC21" s="20">
        <f>$I$21/$I$22*100</f>
        <v>59.974922931940512</v>
      </c>
      <c r="CD21" s="20">
        <v>278.75</v>
      </c>
      <c r="CF21" s="20">
        <v>0</v>
      </c>
      <c r="CG21" s="20">
        <v>0</v>
      </c>
      <c r="CH21" s="20">
        <v>0</v>
      </c>
      <c r="CI21" s="20">
        <v>0</v>
      </c>
      <c r="CJ21" s="20">
        <v>0</v>
      </c>
      <c r="CK21" s="20">
        <v>0</v>
      </c>
      <c r="CL21" s="20">
        <v>0</v>
      </c>
      <c r="CM21" s="20">
        <v>0</v>
      </c>
      <c r="CN21" s="20">
        <v>0</v>
      </c>
      <c r="CO21" s="20">
        <v>9</v>
      </c>
      <c r="CP21" s="20">
        <v>2.59</v>
      </c>
    </row>
    <row r="22" spans="1:94" s="20" customFormat="1" ht="14.25" x14ac:dyDescent="0.2">
      <c r="B22" s="21" t="s">
        <v>94</v>
      </c>
      <c r="C22" s="22"/>
      <c r="D22" s="22">
        <v>47.02</v>
      </c>
      <c r="E22" s="22">
        <v>7.44</v>
      </c>
      <c r="F22" s="22">
        <v>25.46</v>
      </c>
      <c r="G22" s="22">
        <v>7.7</v>
      </c>
      <c r="H22" s="22">
        <v>214</v>
      </c>
      <c r="I22" s="22">
        <v>1252.1400000000001</v>
      </c>
      <c r="J22" s="20">
        <v>12.1</v>
      </c>
      <c r="K22" s="20">
        <v>1.87</v>
      </c>
      <c r="L22" s="20">
        <v>0</v>
      </c>
      <c r="M22" s="20">
        <v>0</v>
      </c>
      <c r="N22" s="20">
        <v>63.34</v>
      </c>
      <c r="O22" s="20">
        <v>135.86000000000001</v>
      </c>
      <c r="P22" s="20">
        <v>14.8</v>
      </c>
      <c r="Q22" s="20">
        <v>0</v>
      </c>
      <c r="R22" s="20">
        <v>0</v>
      </c>
      <c r="S22" s="20">
        <v>2.52</v>
      </c>
      <c r="T22" s="20">
        <v>11.43</v>
      </c>
      <c r="U22" s="20">
        <v>1930.73</v>
      </c>
      <c r="V22" s="20">
        <v>1423.2</v>
      </c>
      <c r="W22" s="20">
        <v>385.99</v>
      </c>
      <c r="X22" s="20">
        <v>151.72999999999999</v>
      </c>
      <c r="Y22" s="20">
        <v>524.84</v>
      </c>
      <c r="Z22" s="20">
        <v>9.5</v>
      </c>
      <c r="AA22" s="20">
        <v>61.3</v>
      </c>
      <c r="AB22" s="20">
        <v>1558.34</v>
      </c>
      <c r="AC22" s="20">
        <v>425.55</v>
      </c>
      <c r="AD22" s="20">
        <v>3.67</v>
      </c>
      <c r="AE22" s="20">
        <v>0.5</v>
      </c>
      <c r="AF22" s="20">
        <v>0.47</v>
      </c>
      <c r="AG22" s="20">
        <v>3.13</v>
      </c>
      <c r="AH22" s="20">
        <v>9.52</v>
      </c>
      <c r="AI22" s="20">
        <v>29.59</v>
      </c>
      <c r="AJ22" s="20">
        <v>0</v>
      </c>
      <c r="AK22" s="20">
        <v>385.91</v>
      </c>
      <c r="AL22" s="20">
        <v>381.13</v>
      </c>
      <c r="AM22" s="20">
        <v>2684.21</v>
      </c>
      <c r="AN22" s="20">
        <v>1189.17</v>
      </c>
      <c r="AO22" s="20">
        <v>577.46</v>
      </c>
      <c r="AP22" s="20">
        <v>1050.56</v>
      </c>
      <c r="AQ22" s="20">
        <v>386.07</v>
      </c>
      <c r="AR22" s="20">
        <v>1544.26</v>
      </c>
      <c r="AS22" s="20">
        <v>1184.02</v>
      </c>
      <c r="AT22" s="20">
        <v>1024.5899999999999</v>
      </c>
      <c r="AU22" s="20">
        <v>1288.73</v>
      </c>
      <c r="AV22" s="20">
        <v>482.14</v>
      </c>
      <c r="AW22" s="20">
        <v>827.59</v>
      </c>
      <c r="AX22" s="20">
        <v>6025.09</v>
      </c>
      <c r="AY22" s="20">
        <v>0</v>
      </c>
      <c r="AZ22" s="20">
        <v>1964.48</v>
      </c>
      <c r="BA22" s="20">
        <v>1148.9100000000001</v>
      </c>
      <c r="BB22" s="20">
        <v>1113.51</v>
      </c>
      <c r="BC22" s="20">
        <v>509.95</v>
      </c>
      <c r="BD22" s="20">
        <v>0.26</v>
      </c>
      <c r="BE22" s="20">
        <v>0.12</v>
      </c>
      <c r="BF22" s="20">
        <v>0.06</v>
      </c>
      <c r="BG22" s="20">
        <v>0.15</v>
      </c>
      <c r="BH22" s="20">
        <v>0.17</v>
      </c>
      <c r="BI22" s="20">
        <v>0.78</v>
      </c>
      <c r="BJ22" s="20">
        <v>0</v>
      </c>
      <c r="BK22" s="20">
        <v>2.65</v>
      </c>
      <c r="BL22" s="20">
        <v>0</v>
      </c>
      <c r="BM22" s="20">
        <v>0.79</v>
      </c>
      <c r="BN22" s="20">
        <v>0.03</v>
      </c>
      <c r="BO22" s="20">
        <v>0.02</v>
      </c>
      <c r="BP22" s="20">
        <v>0</v>
      </c>
      <c r="BQ22" s="20">
        <v>0.15</v>
      </c>
      <c r="BR22" s="20">
        <v>0.25</v>
      </c>
      <c r="BS22" s="20">
        <v>2.67</v>
      </c>
      <c r="BT22" s="20">
        <v>0</v>
      </c>
      <c r="BU22" s="20">
        <v>0</v>
      </c>
      <c r="BV22" s="20">
        <v>3.33</v>
      </c>
      <c r="BW22" s="20">
        <v>0.09</v>
      </c>
      <c r="BX22" s="20">
        <v>0</v>
      </c>
      <c r="BY22" s="20">
        <v>0</v>
      </c>
      <c r="BZ22" s="20">
        <v>0</v>
      </c>
      <c r="CA22" s="20">
        <v>0</v>
      </c>
      <c r="CB22" s="20">
        <v>1124.69</v>
      </c>
      <c r="CD22" s="20">
        <v>321.02</v>
      </c>
      <c r="CF22" s="20">
        <v>0</v>
      </c>
      <c r="CG22" s="20">
        <v>0</v>
      </c>
      <c r="CH22" s="20">
        <v>0</v>
      </c>
      <c r="CI22" s="20">
        <v>0</v>
      </c>
      <c r="CJ22" s="20">
        <v>0</v>
      </c>
      <c r="CK22" s="20">
        <v>0</v>
      </c>
      <c r="CL22" s="20">
        <v>0</v>
      </c>
      <c r="CM22" s="20">
        <v>0</v>
      </c>
      <c r="CN22" s="20">
        <v>0</v>
      </c>
      <c r="CO22" s="20">
        <v>34</v>
      </c>
      <c r="CP22" s="20">
        <v>3.59</v>
      </c>
    </row>
    <row r="23" spans="1:94" s="5" customFormat="1" ht="30" x14ac:dyDescent="0.25">
      <c r="B23" s="11" t="s">
        <v>95</v>
      </c>
      <c r="C23" s="7"/>
      <c r="D23" s="7">
        <v>90</v>
      </c>
      <c r="E23" s="7">
        <v>0</v>
      </c>
      <c r="F23" s="7">
        <v>92</v>
      </c>
      <c r="G23" s="7">
        <v>0</v>
      </c>
      <c r="H23" s="7">
        <v>383</v>
      </c>
      <c r="I23" s="7">
        <v>2720</v>
      </c>
      <c r="W23" s="5">
        <v>0</v>
      </c>
      <c r="X23" s="5">
        <v>0</v>
      </c>
      <c r="Y23" s="5">
        <v>0</v>
      </c>
      <c r="Z23" s="5">
        <v>0</v>
      </c>
      <c r="AB23" s="5">
        <v>0</v>
      </c>
      <c r="AC23" s="5">
        <v>900</v>
      </c>
      <c r="AD23" s="5">
        <v>0</v>
      </c>
      <c r="AE23" s="5">
        <v>1.4</v>
      </c>
      <c r="AI23" s="5">
        <v>70</v>
      </c>
    </row>
    <row r="24" spans="1:94" s="5" customFormat="1" ht="15" x14ac:dyDescent="0.25">
      <c r="B24" s="11" t="s">
        <v>96</v>
      </c>
      <c r="C24" s="7"/>
      <c r="D24" s="7">
        <f t="shared" ref="D24:I24" si="0">D22-D23</f>
        <v>-42.98</v>
      </c>
      <c r="E24" s="7">
        <f t="shared" si="0"/>
        <v>7.44</v>
      </c>
      <c r="F24" s="7">
        <f t="shared" si="0"/>
        <v>-66.539999999999992</v>
      </c>
      <c r="G24" s="7">
        <f t="shared" si="0"/>
        <v>7.7</v>
      </c>
      <c r="H24" s="7">
        <f t="shared" si="0"/>
        <v>-169</v>
      </c>
      <c r="I24" s="7">
        <f t="shared" si="0"/>
        <v>-1467.86</v>
      </c>
      <c r="W24" s="5">
        <f t="shared" ref="W24:AE24" si="1">W22-W23</f>
        <v>385.99</v>
      </c>
      <c r="X24" s="5">
        <f t="shared" si="1"/>
        <v>151.72999999999999</v>
      </c>
      <c r="Y24" s="5">
        <f t="shared" si="1"/>
        <v>524.84</v>
      </c>
      <c r="Z24" s="5">
        <f t="shared" si="1"/>
        <v>9.5</v>
      </c>
      <c r="AA24" s="5">
        <f t="shared" si="1"/>
        <v>61.3</v>
      </c>
      <c r="AB24" s="5">
        <f t="shared" si="1"/>
        <v>1558.34</v>
      </c>
      <c r="AC24" s="5">
        <f t="shared" si="1"/>
        <v>-474.45</v>
      </c>
      <c r="AD24" s="5">
        <f t="shared" si="1"/>
        <v>3.67</v>
      </c>
      <c r="AE24" s="5">
        <f t="shared" si="1"/>
        <v>-0.89999999999999991</v>
      </c>
      <c r="AI24" s="5">
        <f>AI22-AI23</f>
        <v>-40.409999999999997</v>
      </c>
    </row>
    <row r="25" spans="1:94" s="5" customFormat="1" ht="30" x14ac:dyDescent="0.25">
      <c r="B25" s="11" t="s">
        <v>97</v>
      </c>
      <c r="C25" s="7"/>
      <c r="D25" s="7">
        <v>15</v>
      </c>
      <c r="E25" s="7"/>
      <c r="F25" s="7">
        <v>19</v>
      </c>
      <c r="G25" s="7"/>
      <c r="H25" s="7">
        <v>66</v>
      </c>
      <c r="I25" s="7"/>
    </row>
    <row r="26" spans="1:94" s="5" customFormat="1" ht="15" x14ac:dyDescent="0.25">
      <c r="B26" s="11"/>
      <c r="C26" s="7"/>
      <c r="D26" s="7"/>
      <c r="E26" s="7"/>
      <c r="F26" s="7"/>
      <c r="G26" s="7"/>
      <c r="H26" s="7"/>
      <c r="I26" s="7"/>
    </row>
  </sheetData>
  <mergeCells count="10">
    <mergeCell ref="A2:I2"/>
    <mergeCell ref="A5:A6"/>
    <mergeCell ref="B5:B6"/>
    <mergeCell ref="C5:C6"/>
    <mergeCell ref="D5:E5"/>
    <mergeCell ref="W5:Z5"/>
    <mergeCell ref="AA5:AI5"/>
    <mergeCell ref="F5:G5"/>
    <mergeCell ref="H5:H6"/>
    <mergeCell ref="I5:I6"/>
  </mergeCells>
  <phoneticPr fontId="3" type="noConversion"/>
  <pageMargins left="0.23622047244094491" right="0.23622047244094491" top="0.39370078740157483" bottom="0.39370078740157483" header="0.31496062992125984" footer="0.31496062992125984"/>
  <pageSetup paperSize="9" scale="9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8" sqref="F18"/>
    </sheetView>
  </sheetViews>
  <sheetFormatPr defaultRowHeight="15" x14ac:dyDescent="0.25"/>
  <cols>
    <col min="1" max="1" width="12.140625" style="23" customWidth="1"/>
    <col min="2" max="2" width="11.5703125" style="23" customWidth="1"/>
    <col min="3" max="3" width="8" style="23" customWidth="1"/>
    <col min="4" max="4" width="41.5703125" style="23" customWidth="1"/>
    <col min="5" max="5" width="10.140625" style="23" customWidth="1"/>
    <col min="6" max="6" width="9.140625" style="23"/>
    <col min="7" max="7" width="13.42578125" style="23" customWidth="1"/>
    <col min="8" max="8" width="7.7109375" style="23" customWidth="1"/>
    <col min="9" max="9" width="7.85546875" style="23" customWidth="1"/>
    <col min="10" max="10" width="10.42578125" style="23" customWidth="1"/>
    <col min="11" max="16384" width="9.140625" style="23"/>
  </cols>
  <sheetData>
    <row r="1" spans="1:10" x14ac:dyDescent="0.25">
      <c r="A1" s="23" t="s">
        <v>98</v>
      </c>
      <c r="B1" s="79" t="s">
        <v>132</v>
      </c>
      <c r="C1" s="80"/>
      <c r="D1" s="81"/>
      <c r="E1" s="23" t="s">
        <v>99</v>
      </c>
      <c r="F1" s="24"/>
      <c r="I1" s="23" t="s">
        <v>100</v>
      </c>
      <c r="J1" s="25">
        <v>44663</v>
      </c>
    </row>
    <row r="2" spans="1:10" ht="7.5" customHeight="1" thickBot="1" x14ac:dyDescent="0.3"/>
    <row r="3" spans="1:10" ht="15.75" thickBot="1" x14ac:dyDescent="0.3">
      <c r="A3" s="26" t="s">
        <v>101</v>
      </c>
      <c r="B3" s="27" t="s">
        <v>102</v>
      </c>
      <c r="C3" s="27" t="s">
        <v>103</v>
      </c>
      <c r="D3" s="27" t="s">
        <v>104</v>
      </c>
      <c r="E3" s="27" t="s">
        <v>105</v>
      </c>
      <c r="F3" s="27" t="s">
        <v>106</v>
      </c>
      <c r="G3" s="27" t="s">
        <v>107</v>
      </c>
      <c r="H3" s="27" t="s">
        <v>108</v>
      </c>
      <c r="I3" s="27" t="s">
        <v>109</v>
      </c>
      <c r="J3" s="28" t="s">
        <v>110</v>
      </c>
    </row>
    <row r="4" spans="1:10" ht="30" x14ac:dyDescent="0.25">
      <c r="A4" s="29" t="s">
        <v>81</v>
      </c>
      <c r="B4" s="30" t="s">
        <v>111</v>
      </c>
      <c r="C4" s="66" t="s">
        <v>123</v>
      </c>
      <c r="D4" s="32" t="s">
        <v>82</v>
      </c>
      <c r="E4" s="33">
        <v>250</v>
      </c>
      <c r="F4" s="34">
        <v>22.6</v>
      </c>
      <c r="G4" s="33">
        <v>260.55579</v>
      </c>
      <c r="H4" s="35">
        <v>8.17</v>
      </c>
      <c r="I4" s="35">
        <v>7.46</v>
      </c>
      <c r="J4" s="36">
        <v>40.68</v>
      </c>
    </row>
    <row r="5" spans="1:10" x14ac:dyDescent="0.25">
      <c r="A5" s="37"/>
      <c r="B5" s="38" t="s">
        <v>112</v>
      </c>
      <c r="C5" s="67" t="s">
        <v>124</v>
      </c>
      <c r="D5" s="39" t="s">
        <v>83</v>
      </c>
      <c r="E5" s="40">
        <v>200</v>
      </c>
      <c r="F5" s="41">
        <v>3.87</v>
      </c>
      <c r="G5" s="40">
        <v>134.767248</v>
      </c>
      <c r="H5" s="42">
        <v>3.64</v>
      </c>
      <c r="I5" s="42">
        <v>3.34</v>
      </c>
      <c r="J5" s="43">
        <v>24.1</v>
      </c>
    </row>
    <row r="6" spans="1:10" x14ac:dyDescent="0.25">
      <c r="A6" s="37"/>
      <c r="B6" s="38" t="s">
        <v>113</v>
      </c>
      <c r="C6" s="68" t="s">
        <v>125</v>
      </c>
      <c r="D6" s="39" t="s">
        <v>84</v>
      </c>
      <c r="E6" s="40">
        <v>30</v>
      </c>
      <c r="F6" s="41">
        <v>2.12</v>
      </c>
      <c r="G6" s="40">
        <v>67.170299999999997</v>
      </c>
      <c r="H6" s="42">
        <v>1.98</v>
      </c>
      <c r="I6" s="42">
        <v>0.2</v>
      </c>
      <c r="J6" s="43">
        <v>14.07</v>
      </c>
    </row>
    <row r="7" spans="1:10" x14ac:dyDescent="0.25">
      <c r="A7" s="37"/>
      <c r="B7" s="44"/>
      <c r="C7" s="67" t="s">
        <v>125</v>
      </c>
      <c r="D7" s="39" t="s">
        <v>85</v>
      </c>
      <c r="E7" s="40">
        <v>20</v>
      </c>
      <c r="F7" s="41">
        <v>1.41</v>
      </c>
      <c r="G7" s="40">
        <v>38.676000000000002</v>
      </c>
      <c r="H7" s="42">
        <v>1.32</v>
      </c>
      <c r="I7" s="42">
        <v>0.24</v>
      </c>
      <c r="J7" s="43">
        <v>8.34</v>
      </c>
    </row>
    <row r="8" spans="1:10" ht="15.75" thickBot="1" x14ac:dyDescent="0.3">
      <c r="A8" s="37"/>
      <c r="B8" s="45"/>
      <c r="C8" s="46"/>
      <c r="D8" s="47"/>
      <c r="E8" s="48"/>
      <c r="F8" s="49">
        <f>SUM(F4:F7)</f>
        <v>30.000000000000004</v>
      </c>
      <c r="G8" s="48"/>
      <c r="H8" s="50"/>
      <c r="I8" s="50"/>
      <c r="J8" s="51"/>
    </row>
    <row r="9" spans="1:10" ht="15.75" thickBot="1" x14ac:dyDescent="0.3">
      <c r="A9" s="37"/>
      <c r="B9" s="45"/>
      <c r="C9" s="46"/>
      <c r="D9" s="47"/>
      <c r="E9" s="48"/>
      <c r="F9" s="49"/>
      <c r="G9" s="48"/>
      <c r="H9" s="50"/>
      <c r="I9" s="50"/>
      <c r="J9" s="51"/>
    </row>
    <row r="10" spans="1:10" ht="15.75" thickBot="1" x14ac:dyDescent="0.3">
      <c r="A10" s="37"/>
      <c r="B10" s="45"/>
      <c r="C10" s="46"/>
      <c r="D10" s="47"/>
      <c r="E10" s="48"/>
      <c r="F10" s="49"/>
      <c r="G10" s="48"/>
      <c r="H10" s="50"/>
      <c r="I10" s="50"/>
      <c r="J10" s="51"/>
    </row>
    <row r="11" spans="1:10" ht="15.75" thickBot="1" x14ac:dyDescent="0.3">
      <c r="A11" s="52"/>
      <c r="B11" s="45"/>
      <c r="C11" s="45"/>
      <c r="D11" s="53"/>
      <c r="E11" s="54"/>
      <c r="F11" s="55"/>
      <c r="G11" s="54"/>
      <c r="H11" s="56"/>
      <c r="I11" s="56"/>
      <c r="J11" s="57"/>
    </row>
    <row r="12" spans="1:10" x14ac:dyDescent="0.25">
      <c r="A12" s="29" t="s">
        <v>114</v>
      </c>
      <c r="B12" s="58" t="s">
        <v>115</v>
      </c>
      <c r="C12" s="31"/>
      <c r="D12" s="32"/>
      <c r="E12" s="33"/>
      <c r="F12" s="34"/>
      <c r="G12" s="33"/>
      <c r="H12" s="35"/>
      <c r="I12" s="35"/>
      <c r="J12" s="36"/>
    </row>
    <row r="13" spans="1:10" x14ac:dyDescent="0.25">
      <c r="A13" s="37"/>
      <c r="B13" s="44"/>
      <c r="C13" s="44"/>
      <c r="D13" s="39"/>
      <c r="E13" s="40"/>
      <c r="F13" s="41"/>
      <c r="G13" s="40"/>
      <c r="H13" s="42"/>
      <c r="I13" s="42"/>
      <c r="J13" s="43"/>
    </row>
    <row r="14" spans="1:10" ht="15.75" thickBot="1" x14ac:dyDescent="0.3">
      <c r="A14" s="52"/>
      <c r="B14" s="45"/>
      <c r="C14" s="45"/>
      <c r="D14" s="53"/>
      <c r="E14" s="54"/>
      <c r="F14" s="55"/>
      <c r="G14" s="54"/>
      <c r="H14" s="56"/>
      <c r="I14" s="56"/>
      <c r="J14" s="57"/>
    </row>
    <row r="15" spans="1:10" x14ac:dyDescent="0.25">
      <c r="A15" s="37" t="s">
        <v>87</v>
      </c>
      <c r="B15" s="59" t="s">
        <v>116</v>
      </c>
      <c r="C15" s="69"/>
      <c r="D15" s="60"/>
      <c r="E15" s="61"/>
      <c r="F15" s="62"/>
      <c r="G15" s="61"/>
      <c r="H15" s="63"/>
      <c r="I15" s="63"/>
      <c r="J15" s="64"/>
    </row>
    <row r="16" spans="1:10" x14ac:dyDescent="0.25">
      <c r="A16" s="37"/>
      <c r="B16" s="38" t="s">
        <v>117</v>
      </c>
      <c r="C16" s="69" t="s">
        <v>126</v>
      </c>
      <c r="D16" s="60" t="s">
        <v>88</v>
      </c>
      <c r="E16" s="61">
        <v>250</v>
      </c>
      <c r="F16" s="62">
        <v>5.33</v>
      </c>
      <c r="G16" s="61">
        <v>68.439017499999991</v>
      </c>
      <c r="H16" s="63">
        <v>1.83</v>
      </c>
      <c r="I16" s="63">
        <v>3.01</v>
      </c>
      <c r="J16" s="64">
        <v>9.26</v>
      </c>
    </row>
    <row r="17" spans="1:10" x14ac:dyDescent="0.25">
      <c r="A17" s="37"/>
      <c r="B17" s="38" t="s">
        <v>118</v>
      </c>
      <c r="C17" s="68" t="s">
        <v>127</v>
      </c>
      <c r="D17" s="39" t="s">
        <v>89</v>
      </c>
      <c r="E17" s="40">
        <v>180</v>
      </c>
      <c r="F17" s="41">
        <v>9.5399999999999991</v>
      </c>
      <c r="G17" s="40">
        <v>220.7282094</v>
      </c>
      <c r="H17" s="42">
        <v>6.36</v>
      </c>
      <c r="I17" s="42">
        <v>3.57</v>
      </c>
      <c r="J17" s="43">
        <v>40.93</v>
      </c>
    </row>
    <row r="18" spans="1:10" x14ac:dyDescent="0.25">
      <c r="A18" s="37"/>
      <c r="B18" s="38" t="s">
        <v>119</v>
      </c>
      <c r="C18" s="68" t="s">
        <v>128</v>
      </c>
      <c r="D18" s="39" t="s">
        <v>90</v>
      </c>
      <c r="E18" s="40">
        <v>100</v>
      </c>
      <c r="F18" s="41">
        <v>37.770000000000003</v>
      </c>
      <c r="G18" s="40">
        <v>143.5580875833333</v>
      </c>
      <c r="H18" s="42">
        <v>16.440000000000001</v>
      </c>
      <c r="I18" s="42">
        <v>6.15</v>
      </c>
      <c r="J18" s="43">
        <v>5.67</v>
      </c>
    </row>
    <row r="19" spans="1:10" x14ac:dyDescent="0.25">
      <c r="A19" s="37"/>
      <c r="B19" s="38" t="s">
        <v>120</v>
      </c>
      <c r="C19" s="68" t="s">
        <v>129</v>
      </c>
      <c r="D19" s="39" t="s">
        <v>91</v>
      </c>
      <c r="E19" s="40">
        <v>180</v>
      </c>
      <c r="F19" s="41">
        <v>1.23</v>
      </c>
      <c r="G19" s="40">
        <v>34.022008799999995</v>
      </c>
      <c r="H19" s="42">
        <v>7.0000000000000007E-2</v>
      </c>
      <c r="I19" s="42">
        <v>0.02</v>
      </c>
      <c r="J19" s="43">
        <v>8.85</v>
      </c>
    </row>
    <row r="20" spans="1:10" x14ac:dyDescent="0.25">
      <c r="A20" s="37"/>
      <c r="B20" s="38" t="s">
        <v>121</v>
      </c>
      <c r="C20" s="68" t="s">
        <v>125</v>
      </c>
      <c r="D20" s="39" t="s">
        <v>84</v>
      </c>
      <c r="E20" s="40">
        <v>60</v>
      </c>
      <c r="F20" s="41">
        <v>4.2300000000000004</v>
      </c>
      <c r="G20" s="40">
        <v>134.34059999999999</v>
      </c>
      <c r="H20" s="42">
        <v>3.97</v>
      </c>
      <c r="I20" s="42">
        <v>0.39</v>
      </c>
      <c r="J20" s="43">
        <v>28.14</v>
      </c>
    </row>
    <row r="21" spans="1:10" x14ac:dyDescent="0.25">
      <c r="A21" s="37"/>
      <c r="B21" s="38" t="s">
        <v>122</v>
      </c>
      <c r="C21" s="68" t="s">
        <v>125</v>
      </c>
      <c r="D21" s="39" t="s">
        <v>85</v>
      </c>
      <c r="E21" s="40">
        <v>40</v>
      </c>
      <c r="F21" s="41">
        <v>2.82</v>
      </c>
      <c r="G21" s="40">
        <v>77.352000000000004</v>
      </c>
      <c r="H21" s="42">
        <v>2.64</v>
      </c>
      <c r="I21" s="42">
        <v>0.48</v>
      </c>
      <c r="J21" s="43">
        <v>16.68</v>
      </c>
    </row>
    <row r="22" spans="1:10" x14ac:dyDescent="0.25">
      <c r="A22" s="37"/>
      <c r="B22" s="65"/>
      <c r="C22" s="68" t="s">
        <v>125</v>
      </c>
      <c r="D22" s="39" t="s">
        <v>133</v>
      </c>
      <c r="E22" s="40">
        <v>149</v>
      </c>
      <c r="F22" s="41">
        <v>28.08</v>
      </c>
      <c r="G22" s="40">
        <v>72.533199999999994</v>
      </c>
      <c r="H22" s="42">
        <v>0.6</v>
      </c>
      <c r="I22" s="42">
        <v>0.6</v>
      </c>
      <c r="J22" s="43">
        <v>17.28</v>
      </c>
    </row>
    <row r="23" spans="1:10" ht="15.75" thickBot="1" x14ac:dyDescent="0.3">
      <c r="A23" s="52"/>
      <c r="B23" s="45"/>
      <c r="C23" s="45"/>
      <c r="D23" s="53"/>
      <c r="E23" s="54"/>
      <c r="F23" s="55">
        <f>SUM(F16:F22)</f>
        <v>89</v>
      </c>
      <c r="G23" s="54"/>
      <c r="H23" s="56"/>
      <c r="I23" s="56"/>
      <c r="J23" s="5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20</vt:i4>
      </vt:variant>
    </vt:vector>
  </HeadingPairs>
  <TitlesOfParts>
    <vt:vector size="22" baseType="lpstr">
      <vt:lpstr>14.09.2021</vt:lpstr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2022-04-11T07:00:43Z</dcterms:modified>
</cp:coreProperties>
</file>