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8" i="3"/>
  <c r="CC21" i="1"/>
  <c r="CC12" i="1"/>
  <c r="AI24" i="1"/>
  <c r="AE24" i="1"/>
  <c r="AD24" i="1"/>
  <c r="AC24" i="1"/>
  <c r="AB24" i="1"/>
  <c r="AA24" i="1"/>
  <c r="Z24" i="1"/>
  <c r="Y24" i="1"/>
  <c r="X24" i="1"/>
  <c r="W24" i="1"/>
  <c r="I24" i="1"/>
  <c r="H24" i="1"/>
  <c r="G24" i="1"/>
  <c r="F24" i="1"/>
  <c r="E24" i="1"/>
  <c r="D24" i="1"/>
  <c r="A20" i="1"/>
  <c r="C20" i="1"/>
  <c r="A19" i="1"/>
  <c r="C19" i="1"/>
  <c r="A18" i="1"/>
  <c r="C18" i="1"/>
  <c r="A17" i="1"/>
  <c r="C17" i="1"/>
  <c r="A16" i="1"/>
  <c r="C16" i="1"/>
  <c r="A15" i="1"/>
  <c r="C15" i="1"/>
  <c r="A14" i="1"/>
  <c r="C14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<sst xmlns="http://schemas.openxmlformats.org/spreadsheetml/2006/main" count="153" uniqueCount="134">
  <si>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</si>
  <si>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</si>
  <si>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</si>
  <si>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</si>
  <si>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</si>
  <si>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</si>
  <si>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</si>
  <si>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</si>
  <si>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</si>
  <si>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</si>
  <si>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</si>
  <si>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</si>
  <si>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</si>
  <si>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</si>
  <si>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</si>
  <si>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</si>
  <si>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</si>
  <si>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</si>
  <si>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</si>
  <si>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</si>
  <si>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</si>
  <si>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</si>
  <si>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</si>
  <si>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</si>
  <si>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</si>
  <si>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</si>
  <si>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</si>
  <si>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</si>
  <si>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</si>
  <si>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</si>
  <si>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</si>
  <si>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</si>
  <si>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</si>
  <si>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</si>
  <si>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</si>
  <si>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</si>
  <si>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</si>
  <si>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</si>
  <si>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</si>
  <si>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</si>
  <si>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</si>
  <si>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</si>
  <si>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</si>
  <si>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</si>
  <si>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</si>
  <si>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</si>
  <si>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</si>
  <si>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</si>
  <si>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</si>
  <si>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</si>
  <si>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</si>
  <si>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</si>
  <si>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</si>
  <si>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</si>
  <si>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</si>
  <si>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</si>
  <si>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</si>
  <si>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</si>
  <si>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</si>
  <si>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</si>
  <si>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</si>
  <si>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</si>
  <si>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</si>
  <si>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</si>
  <si>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</si>
  <si>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</si>
  <si>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</si>
  <si>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</si>
  <si>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</si>
  <si>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</si>
  <si>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</si>
  <si>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</si>
  <si>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</si>
  <si>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</si>
  <si>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</si>
  <si>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</si>
  <si>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</si>
  <si>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</si>
  <si>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</si>
  <si>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</si>
  <si>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</si>
  <si>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</si>
  <si>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</si>
  <si>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</si>
  <si>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</si>
  <si>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</si>
  <si>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Итого за 'Завтрак'</t>
  </si>
  <si>
    <t>Обед</t>
  </si>
  <si>
    <t>Щи из свежей капусты со сметаной</t>
  </si>
  <si>
    <t>Макаронные изделия отварные</t>
  </si>
  <si>
    <t>Печень в молочном соусе куриная</t>
  </si>
  <si>
    <t>Чай с сахаром</t>
  </si>
  <si>
    <t>Фрукты</t>
  </si>
  <si>
    <t>Итого за 'Обед'</t>
  </si>
  <si>
    <t>Итого за день</t>
  </si>
  <si>
    <t>Норма (СанПиН 2.3/2.4.3590-20  12 лет и старше)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</si>
  <si>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</si>
  <si>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</si>
  <si>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</si>
  <si>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</si>
  <si>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</si>
  <si>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</si>
  <si>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</si>
  <si>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</si>
  <si>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</si>
  <si>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</si>
  <si>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</si>
  <si>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</si>
  <si>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</si>
  <si>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</si>
  <si>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</si>
  <si>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</si>
  <si>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</si>
  <si>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</si>
  <si>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</si>
  <si>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</si>
  <si>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</si>
  <si>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</si>
  <si>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</si>
  <si>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</si>
  <si>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</si>
  <si>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</si>
  <si>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</si>
  <si>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</si>
  <si>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36/10</t>
  </si>
  <si>
    <t>-</t>
  </si>
  <si>
    <t>6/2</t>
  </si>
  <si>
    <t>46/3</t>
  </si>
  <si>
    <t>11/8</t>
  </si>
  <si>
    <t>27/10</t>
  </si>
  <si>
    <t>МЕНЮ 14.09.2021</t>
  </si>
  <si>
    <t>ДОВЗ 7-11 ЛЕТ</t>
  </si>
  <si>
    <t>МАОУ "СОШ № 30" ДОВЗ 7-11 ЛЕТ</t>
  </si>
  <si>
    <t>Яблоки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</si>
</sst>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2" borderId="23" xfId="1" quotePrefix="1" applyFill="1" applyBorder="1" applyProtection="1">
      <protection locked="0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26"/>
  <sheetViews>
    <sheetView zoomScaleNormal="100" workbookViewId="0">
      <selection activeCell="G10" sqref="G10"/>
    </sheetView>
  </sheetViews>
  <sheetFormatPr defaultColWidth="0" defaultRowHeight="15.75" x14ac:dyDescent="0.25"/>
  <cols>
    <col min="1" max="1" width="5.42578125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0" t="s">
        <v>130</v>
      </c>
      <c r="B2" s="70"/>
      <c r="C2" s="70"/>
      <c r="D2" s="70"/>
      <c r="E2" s="70"/>
      <c r="F2" s="70"/>
      <c r="G2" s="70"/>
      <c r="H2" s="70"/>
      <c r="I2" s="70"/>
    </row>
    <row r="3" spans="1:94" x14ac:dyDescent="0.25">
      <c r="B3" s="1"/>
    </row>
    <row r="4" spans="1:94" x14ac:dyDescent="0.25">
      <c r="B4" s="2" t="s">
        <v>131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1" t="s">
        <v>73</v>
      </c>
      <c r="B5" s="73"/>
      <c r="C5" s="73" t="s">
        <v>80</v>
      </c>
      <c r="D5" s="73" t="s">
        <v>1</v>
      </c>
      <c r="E5" s="73"/>
      <c r="F5" s="73" t="s">
        <v>6</v>
      </c>
      <c r="G5" s="73"/>
      <c r="H5" s="73" t="s">
        <v>5</v>
      </c>
      <c r="I5" s="77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4" t="s">
        <v>72</v>
      </c>
      <c r="X5" s="74"/>
      <c r="Y5" s="74"/>
      <c r="Z5" s="74"/>
      <c r="AA5" s="75" t="s">
        <v>74</v>
      </c>
      <c r="AB5" s="75"/>
      <c r="AC5" s="75"/>
      <c r="AD5" s="75"/>
      <c r="AE5" s="75"/>
      <c r="AF5" s="75"/>
      <c r="AG5" s="75"/>
      <c r="AH5" s="75"/>
      <c r="AI5" s="76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2"/>
      <c r="B6" s="73"/>
      <c r="C6" s="73"/>
      <c r="D6" s="4" t="s">
        <v>0</v>
      </c>
      <c r="E6" s="4" t="s">
        <v>2</v>
      </c>
      <c r="F6" s="4" t="s">
        <v>0</v>
      </c>
      <c r="G6" s="4" t="s">
        <v>3</v>
      </c>
      <c r="H6" s="73"/>
      <c r="I6" s="78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"200"</f>
        <v>200</v>
      </c>
      <c r="D8" s="19">
        <v>6.53</v>
      </c>
      <c r="E8" s="19">
        <v>2.35</v>
      </c>
      <c r="F8" s="19">
        <v>5.97</v>
      </c>
      <c r="G8" s="19">
        <v>1.32</v>
      </c>
      <c r="H8" s="19">
        <v>32.549999999999997</v>
      </c>
      <c r="I8" s="19">
        <v>208.44463199999998</v>
      </c>
      <c r="J8" s="17">
        <v>3.6</v>
      </c>
      <c r="K8" s="17">
        <v>0.09</v>
      </c>
      <c r="L8" s="17">
        <v>0</v>
      </c>
      <c r="M8" s="17">
        <v>0</v>
      </c>
      <c r="N8" s="17">
        <v>7.72</v>
      </c>
      <c r="O8" s="17">
        <v>23.51</v>
      </c>
      <c r="P8" s="17">
        <v>1.31</v>
      </c>
      <c r="Q8" s="17">
        <v>0</v>
      </c>
      <c r="R8" s="17">
        <v>0</v>
      </c>
      <c r="S8" s="17">
        <v>0.08</v>
      </c>
      <c r="T8" s="17">
        <v>1.86</v>
      </c>
      <c r="U8" s="17">
        <v>354.32</v>
      </c>
      <c r="V8" s="17">
        <v>178.28</v>
      </c>
      <c r="W8" s="17">
        <v>97.53</v>
      </c>
      <c r="X8" s="17">
        <v>38.78</v>
      </c>
      <c r="Y8" s="17">
        <v>145.29</v>
      </c>
      <c r="Z8" s="17">
        <v>1.05</v>
      </c>
      <c r="AA8" s="17">
        <v>19.2</v>
      </c>
      <c r="AB8" s="17">
        <v>22.4</v>
      </c>
      <c r="AC8" s="17">
        <v>36.799999999999997</v>
      </c>
      <c r="AD8" s="17">
        <v>0.16</v>
      </c>
      <c r="AE8" s="17">
        <v>0.14000000000000001</v>
      </c>
      <c r="AF8" s="17">
        <v>0.11</v>
      </c>
      <c r="AG8" s="17">
        <v>0.57999999999999996</v>
      </c>
      <c r="AH8" s="17">
        <v>2.4900000000000002</v>
      </c>
      <c r="AI8" s="17">
        <v>0.42</v>
      </c>
      <c r="AJ8" s="17">
        <v>0</v>
      </c>
      <c r="AK8" s="17">
        <v>124.16</v>
      </c>
      <c r="AL8" s="17">
        <v>122.61</v>
      </c>
      <c r="AM8" s="17">
        <v>787.19</v>
      </c>
      <c r="AN8" s="17">
        <v>276.92</v>
      </c>
      <c r="AO8" s="17">
        <v>167.58</v>
      </c>
      <c r="AP8" s="17">
        <v>249.93</v>
      </c>
      <c r="AQ8" s="17">
        <v>101.63</v>
      </c>
      <c r="AR8" s="17">
        <v>329.45</v>
      </c>
      <c r="AS8" s="17">
        <v>405.55</v>
      </c>
      <c r="AT8" s="17">
        <v>160.78</v>
      </c>
      <c r="AU8" s="17">
        <v>246.54</v>
      </c>
      <c r="AV8" s="17">
        <v>99.08</v>
      </c>
      <c r="AW8" s="17">
        <v>113.7</v>
      </c>
      <c r="AX8" s="17">
        <v>840.06</v>
      </c>
      <c r="AY8" s="17">
        <v>0</v>
      </c>
      <c r="AZ8" s="17">
        <v>306.36</v>
      </c>
      <c r="BA8" s="17">
        <v>265.23</v>
      </c>
      <c r="BB8" s="17">
        <v>294.11</v>
      </c>
      <c r="BC8" s="17">
        <v>87.61</v>
      </c>
      <c r="BD8" s="17">
        <v>0.09</v>
      </c>
      <c r="BE8" s="17">
        <v>0.04</v>
      </c>
      <c r="BF8" s="17">
        <v>0.02</v>
      </c>
      <c r="BG8" s="17">
        <v>0.05</v>
      </c>
      <c r="BH8" s="17">
        <v>0.06</v>
      </c>
      <c r="BI8" s="17">
        <v>0.28000000000000003</v>
      </c>
      <c r="BJ8" s="17">
        <v>0</v>
      </c>
      <c r="BK8" s="17">
        <v>0.86</v>
      </c>
      <c r="BL8" s="17">
        <v>0</v>
      </c>
      <c r="BM8" s="17">
        <v>0.26</v>
      </c>
      <c r="BN8" s="17">
        <v>0.01</v>
      </c>
      <c r="BO8" s="17">
        <v>0</v>
      </c>
      <c r="BP8" s="17">
        <v>0</v>
      </c>
      <c r="BQ8" s="17">
        <v>0.05</v>
      </c>
      <c r="BR8" s="17">
        <v>0.09</v>
      </c>
      <c r="BS8" s="17">
        <v>0.82</v>
      </c>
      <c r="BT8" s="17">
        <v>0</v>
      </c>
      <c r="BU8" s="17">
        <v>0</v>
      </c>
      <c r="BV8" s="17">
        <v>0.77</v>
      </c>
      <c r="BW8" s="17">
        <v>0.01</v>
      </c>
      <c r="BX8" s="17">
        <v>0</v>
      </c>
      <c r="BY8" s="17">
        <v>0</v>
      </c>
      <c r="BZ8" s="17">
        <v>0</v>
      </c>
      <c r="CA8" s="17">
        <v>0</v>
      </c>
      <c r="CB8" s="17">
        <v>165.33</v>
      </c>
      <c r="CD8" s="17">
        <v>22.93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4</v>
      </c>
      <c r="CP8" s="17">
        <v>0.8</v>
      </c>
    </row>
    <row r="9" spans="1:94" s="17" customFormat="1" ht="15" x14ac:dyDescent="0.25">
      <c r="A9" s="17" t="str">
        <f>"36/10"</f>
        <v>36/10</v>
      </c>
      <c r="B9" s="18" t="s">
        <v>83</v>
      </c>
      <c r="C9" s="19" t="str">
        <f>"200"</f>
        <v>200</v>
      </c>
      <c r="D9" s="19">
        <v>3.64</v>
      </c>
      <c r="E9" s="19">
        <v>2.9</v>
      </c>
      <c r="F9" s="19">
        <v>3.34</v>
      </c>
      <c r="G9" s="19">
        <v>0.6</v>
      </c>
      <c r="H9" s="19">
        <v>24.1</v>
      </c>
      <c r="I9" s="19">
        <v>134.767248</v>
      </c>
      <c r="J9" s="17">
        <v>2.36</v>
      </c>
      <c r="K9" s="17">
        <v>0</v>
      </c>
      <c r="L9" s="17">
        <v>0</v>
      </c>
      <c r="M9" s="17">
        <v>0</v>
      </c>
      <c r="N9" s="17">
        <v>22.51</v>
      </c>
      <c r="O9" s="17">
        <v>0.3</v>
      </c>
      <c r="P9" s="17">
        <v>1.28</v>
      </c>
      <c r="Q9" s="17">
        <v>0</v>
      </c>
      <c r="R9" s="17">
        <v>0</v>
      </c>
      <c r="S9" s="17">
        <v>0.26</v>
      </c>
      <c r="T9" s="17">
        <v>0.97</v>
      </c>
      <c r="U9" s="17">
        <v>50.72</v>
      </c>
      <c r="V9" s="17">
        <v>182.12</v>
      </c>
      <c r="W9" s="17">
        <v>110.63</v>
      </c>
      <c r="X9" s="17">
        <v>26.97</v>
      </c>
      <c r="Y9" s="17">
        <v>101.09</v>
      </c>
      <c r="Z9" s="17">
        <v>0.9</v>
      </c>
      <c r="AA9" s="17">
        <v>12</v>
      </c>
      <c r="AB9" s="17">
        <v>8.64</v>
      </c>
      <c r="AC9" s="17">
        <v>22.12</v>
      </c>
      <c r="AD9" s="17">
        <v>0.01</v>
      </c>
      <c r="AE9" s="17">
        <v>0.03</v>
      </c>
      <c r="AF9" s="17">
        <v>0.13</v>
      </c>
      <c r="AG9" s="17">
        <v>0.14000000000000001</v>
      </c>
      <c r="AH9" s="17">
        <v>1.07</v>
      </c>
      <c r="AI9" s="17">
        <v>0.52</v>
      </c>
      <c r="AJ9" s="17">
        <v>0</v>
      </c>
      <c r="AK9" s="17">
        <v>153.22</v>
      </c>
      <c r="AL9" s="17">
        <v>151.34</v>
      </c>
      <c r="AM9" s="17">
        <v>259.44</v>
      </c>
      <c r="AN9" s="17">
        <v>208.68</v>
      </c>
      <c r="AO9" s="17">
        <v>69.56</v>
      </c>
      <c r="AP9" s="17">
        <v>122.2</v>
      </c>
      <c r="AQ9" s="17">
        <v>40.42</v>
      </c>
      <c r="AR9" s="17">
        <v>137.24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172.96</v>
      </c>
      <c r="BC9" s="17">
        <v>24.44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198.62</v>
      </c>
      <c r="CD9" s="17">
        <v>13.44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20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4" customFormat="1" ht="15" x14ac:dyDescent="0.25">
      <c r="A11" s="14" t="str">
        <f>"-"</f>
        <v>-</v>
      </c>
      <c r="B11" s="15" t="s">
        <v>85</v>
      </c>
      <c r="C11" s="16" t="str">
        <f>"20"</f>
        <v>20</v>
      </c>
      <c r="D11" s="16">
        <v>1.32</v>
      </c>
      <c r="E11" s="16">
        <v>0</v>
      </c>
      <c r="F11" s="16">
        <v>0.24</v>
      </c>
      <c r="G11" s="16">
        <v>0.24</v>
      </c>
      <c r="H11" s="16">
        <v>8.34</v>
      </c>
      <c r="I11" s="16">
        <v>38.676000000000002</v>
      </c>
      <c r="J11" s="14">
        <v>0.04</v>
      </c>
      <c r="K11" s="14">
        <v>0</v>
      </c>
      <c r="L11" s="14">
        <v>0</v>
      </c>
      <c r="M11" s="14">
        <v>0</v>
      </c>
      <c r="N11" s="14">
        <v>0.24</v>
      </c>
      <c r="O11" s="14">
        <v>6.44</v>
      </c>
      <c r="P11" s="14">
        <v>1.66</v>
      </c>
      <c r="Q11" s="14">
        <v>0</v>
      </c>
      <c r="R11" s="14">
        <v>0</v>
      </c>
      <c r="S11" s="14">
        <v>0.2</v>
      </c>
      <c r="T11" s="14">
        <v>0.5</v>
      </c>
      <c r="U11" s="14">
        <v>122</v>
      </c>
      <c r="V11" s="14">
        <v>49</v>
      </c>
      <c r="W11" s="14">
        <v>7</v>
      </c>
      <c r="X11" s="14">
        <v>9.4</v>
      </c>
      <c r="Y11" s="14">
        <v>31.6</v>
      </c>
      <c r="Z11" s="14">
        <v>0.78</v>
      </c>
      <c r="AA11" s="14">
        <v>0</v>
      </c>
      <c r="AB11" s="14">
        <v>1</v>
      </c>
      <c r="AC11" s="14">
        <v>0.2</v>
      </c>
      <c r="AD11" s="14">
        <v>0.28000000000000003</v>
      </c>
      <c r="AE11" s="14">
        <v>0.04</v>
      </c>
      <c r="AF11" s="14">
        <v>0.02</v>
      </c>
      <c r="AG11" s="14">
        <v>0.14000000000000001</v>
      </c>
      <c r="AH11" s="14">
        <v>0.4</v>
      </c>
      <c r="AI11" s="14">
        <v>0</v>
      </c>
      <c r="AJ11" s="14">
        <v>0</v>
      </c>
      <c r="AK11" s="14">
        <v>0</v>
      </c>
      <c r="AL11" s="14">
        <v>0</v>
      </c>
      <c r="AM11" s="14">
        <v>85.4</v>
      </c>
      <c r="AN11" s="14">
        <v>44.6</v>
      </c>
      <c r="AO11" s="14">
        <v>18.600000000000001</v>
      </c>
      <c r="AP11" s="14">
        <v>39.6</v>
      </c>
      <c r="AQ11" s="14">
        <v>16</v>
      </c>
      <c r="AR11" s="14">
        <v>74.2</v>
      </c>
      <c r="AS11" s="14">
        <v>59.4</v>
      </c>
      <c r="AT11" s="14">
        <v>58.2</v>
      </c>
      <c r="AU11" s="14">
        <v>92.8</v>
      </c>
      <c r="AV11" s="14">
        <v>24.8</v>
      </c>
      <c r="AW11" s="14">
        <v>62</v>
      </c>
      <c r="AX11" s="14">
        <v>305.8</v>
      </c>
      <c r="AY11" s="14">
        <v>0</v>
      </c>
      <c r="AZ11" s="14">
        <v>105.2</v>
      </c>
      <c r="BA11" s="14">
        <v>58.2</v>
      </c>
      <c r="BB11" s="14">
        <v>36</v>
      </c>
      <c r="BC11" s="14">
        <v>26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0.03</v>
      </c>
      <c r="BL11" s="14">
        <v>0</v>
      </c>
      <c r="BM11" s="14">
        <v>0</v>
      </c>
      <c r="BN11" s="14">
        <v>0</v>
      </c>
      <c r="BO11" s="14">
        <v>0</v>
      </c>
      <c r="BP11" s="14">
        <v>0</v>
      </c>
      <c r="BQ11" s="14">
        <v>0</v>
      </c>
      <c r="BR11" s="14">
        <v>0</v>
      </c>
      <c r="BS11" s="14">
        <v>0.02</v>
      </c>
      <c r="BT11" s="14">
        <v>0</v>
      </c>
      <c r="BU11" s="14">
        <v>0</v>
      </c>
      <c r="BV11" s="14">
        <v>0.1</v>
      </c>
      <c r="BW11" s="14">
        <v>0.02</v>
      </c>
      <c r="BX11" s="14">
        <v>0</v>
      </c>
      <c r="BY11" s="14">
        <v>0</v>
      </c>
      <c r="BZ11" s="14">
        <v>0</v>
      </c>
      <c r="CA11" s="14">
        <v>0</v>
      </c>
      <c r="CB11" s="14">
        <v>9.4</v>
      </c>
      <c r="CD11" s="14">
        <v>0.17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v>0</v>
      </c>
      <c r="CM11" s="14">
        <v>0</v>
      </c>
      <c r="CN11" s="14">
        <v>0</v>
      </c>
      <c r="CO11" s="14">
        <v>0</v>
      </c>
      <c r="CP11" s="14">
        <v>0</v>
      </c>
    </row>
    <row r="12" spans="1:94" s="20" customFormat="1" ht="14.25" x14ac:dyDescent="0.2">
      <c r="B12" s="21" t="s">
        <v>86</v>
      </c>
      <c r="C12" s="22"/>
      <c r="D12" s="22">
        <v>13.48</v>
      </c>
      <c r="E12" s="22">
        <v>5.25</v>
      </c>
      <c r="F12" s="22">
        <v>9.75</v>
      </c>
      <c r="G12" s="22">
        <v>2.36</v>
      </c>
      <c r="H12" s="22">
        <v>79.05</v>
      </c>
      <c r="I12" s="22">
        <v>449.06</v>
      </c>
      <c r="J12" s="20">
        <v>6</v>
      </c>
      <c r="K12" s="20">
        <v>0.09</v>
      </c>
      <c r="L12" s="20">
        <v>0</v>
      </c>
      <c r="M12" s="20">
        <v>0</v>
      </c>
      <c r="N12" s="20">
        <v>30.8</v>
      </c>
      <c r="O12" s="20">
        <v>43.93</v>
      </c>
      <c r="P12" s="20">
        <v>4.32</v>
      </c>
      <c r="Q12" s="20">
        <v>0</v>
      </c>
      <c r="R12" s="20">
        <v>0</v>
      </c>
      <c r="S12" s="20">
        <v>0.54</v>
      </c>
      <c r="T12" s="20">
        <v>3.87</v>
      </c>
      <c r="U12" s="20">
        <v>527.04</v>
      </c>
      <c r="V12" s="20">
        <v>409.41</v>
      </c>
      <c r="W12" s="20">
        <v>215.16</v>
      </c>
      <c r="X12" s="20">
        <v>75.150000000000006</v>
      </c>
      <c r="Y12" s="20">
        <v>277.98</v>
      </c>
      <c r="Z12" s="20">
        <v>2.73</v>
      </c>
      <c r="AA12" s="20">
        <v>31.2</v>
      </c>
      <c r="AB12" s="20">
        <v>32.04</v>
      </c>
      <c r="AC12" s="20">
        <v>59.12</v>
      </c>
      <c r="AD12" s="20">
        <v>0.45</v>
      </c>
      <c r="AE12" s="20">
        <v>0.21</v>
      </c>
      <c r="AF12" s="20">
        <v>0.26</v>
      </c>
      <c r="AG12" s="20">
        <v>0.86</v>
      </c>
      <c r="AH12" s="20">
        <v>3.96</v>
      </c>
      <c r="AI12" s="20">
        <v>0.94</v>
      </c>
      <c r="AJ12" s="20">
        <v>0</v>
      </c>
      <c r="AK12" s="20">
        <v>277.38</v>
      </c>
      <c r="AL12" s="20">
        <v>273.95</v>
      </c>
      <c r="AM12" s="20">
        <v>1284.72</v>
      </c>
      <c r="AN12" s="20">
        <v>580.84</v>
      </c>
      <c r="AO12" s="20">
        <v>285.76</v>
      </c>
      <c r="AP12" s="20">
        <v>471.76</v>
      </c>
      <c r="AQ12" s="20">
        <v>180.76</v>
      </c>
      <c r="AR12" s="20">
        <v>649.47</v>
      </c>
      <c r="AS12" s="20">
        <v>532.29</v>
      </c>
      <c r="AT12" s="20">
        <v>312.94</v>
      </c>
      <c r="AU12" s="20">
        <v>416.86</v>
      </c>
      <c r="AV12" s="20">
        <v>164.59</v>
      </c>
      <c r="AW12" s="20">
        <v>247.74</v>
      </c>
      <c r="AX12" s="20">
        <v>1748.25</v>
      </c>
      <c r="AY12" s="20">
        <v>0</v>
      </c>
      <c r="AZ12" s="20">
        <v>607.84</v>
      </c>
      <c r="BA12" s="20">
        <v>408.78</v>
      </c>
      <c r="BB12" s="20">
        <v>559.70000000000005</v>
      </c>
      <c r="BC12" s="20">
        <v>182.94</v>
      </c>
      <c r="BD12" s="20">
        <v>0.09</v>
      </c>
      <c r="BE12" s="20">
        <v>0.04</v>
      </c>
      <c r="BF12" s="20">
        <v>0.02</v>
      </c>
      <c r="BG12" s="20">
        <v>0.05</v>
      </c>
      <c r="BH12" s="20">
        <v>0.06</v>
      </c>
      <c r="BI12" s="20">
        <v>0.28000000000000003</v>
      </c>
      <c r="BJ12" s="20">
        <v>0</v>
      </c>
      <c r="BK12" s="20">
        <v>0.91</v>
      </c>
      <c r="BL12" s="20">
        <v>0</v>
      </c>
      <c r="BM12" s="20">
        <v>0.26</v>
      </c>
      <c r="BN12" s="20">
        <v>0.01</v>
      </c>
      <c r="BO12" s="20">
        <v>0</v>
      </c>
      <c r="BP12" s="20">
        <v>0</v>
      </c>
      <c r="BQ12" s="20">
        <v>0.05</v>
      </c>
      <c r="BR12" s="20">
        <v>0.09</v>
      </c>
      <c r="BS12" s="20">
        <v>0.86</v>
      </c>
      <c r="BT12" s="20">
        <v>0</v>
      </c>
      <c r="BU12" s="20">
        <v>0</v>
      </c>
      <c r="BV12" s="20">
        <v>0.95</v>
      </c>
      <c r="BW12" s="20">
        <v>0.03</v>
      </c>
      <c r="BX12" s="20">
        <v>0</v>
      </c>
      <c r="BY12" s="20">
        <v>0</v>
      </c>
      <c r="BZ12" s="20">
        <v>0</v>
      </c>
      <c r="CA12" s="20">
        <v>0</v>
      </c>
      <c r="CB12" s="20">
        <v>385.08</v>
      </c>
      <c r="CC12" s="20">
        <f>$I$12/$I$22*100</f>
        <v>41.990200478755234</v>
      </c>
      <c r="CD12" s="20">
        <v>36.54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24</v>
      </c>
      <c r="CP12" s="20">
        <v>0.8</v>
      </c>
    </row>
    <row r="13" spans="1:94" s="5" customFormat="1" ht="15" x14ac:dyDescent="0.25">
      <c r="B13" s="13" t="s">
        <v>87</v>
      </c>
      <c r="C13" s="7"/>
      <c r="D13" s="7"/>
      <c r="E13" s="7"/>
      <c r="F13" s="7"/>
      <c r="G13" s="7"/>
      <c r="H13" s="7"/>
      <c r="I13" s="7"/>
    </row>
    <row r="14" spans="1:94" s="17" customFormat="1" ht="30" x14ac:dyDescent="0.25">
      <c r="A14" s="17" t="str">
        <f>"6/2"</f>
        <v>6/2</v>
      </c>
      <c r="B14" s="18" t="s">
        <v>88</v>
      </c>
      <c r="C14" s="19" t="str">
        <f>"200"</f>
        <v>200</v>
      </c>
      <c r="D14" s="19">
        <v>1.46</v>
      </c>
      <c r="E14" s="19">
        <v>0.1</v>
      </c>
      <c r="F14" s="19">
        <v>2.41</v>
      </c>
      <c r="G14" s="19">
        <v>2.14</v>
      </c>
      <c r="H14" s="19">
        <v>7.41</v>
      </c>
      <c r="I14" s="19">
        <v>54.751214000000004</v>
      </c>
      <c r="J14" s="17">
        <v>0.75</v>
      </c>
      <c r="K14" s="17">
        <v>1.3</v>
      </c>
      <c r="L14" s="17">
        <v>0</v>
      </c>
      <c r="M14" s="17">
        <v>0</v>
      </c>
      <c r="N14" s="17">
        <v>3.19</v>
      </c>
      <c r="O14" s="17">
        <v>2.8</v>
      </c>
      <c r="P14" s="17">
        <v>1.43</v>
      </c>
      <c r="Q14" s="17">
        <v>0</v>
      </c>
      <c r="R14" s="17">
        <v>0</v>
      </c>
      <c r="S14" s="17">
        <v>0.26</v>
      </c>
      <c r="T14" s="17">
        <v>1.51</v>
      </c>
      <c r="U14" s="17">
        <v>321.10000000000002</v>
      </c>
      <c r="V14" s="17">
        <v>256.99</v>
      </c>
      <c r="W14" s="17">
        <v>31.35</v>
      </c>
      <c r="X14" s="17">
        <v>15.36</v>
      </c>
      <c r="Y14" s="17">
        <v>31.96</v>
      </c>
      <c r="Z14" s="17">
        <v>0.52</v>
      </c>
      <c r="AA14" s="17">
        <v>3.6</v>
      </c>
      <c r="AB14" s="17">
        <v>1165.1199999999999</v>
      </c>
      <c r="AC14" s="17">
        <v>248.5</v>
      </c>
      <c r="AD14" s="17">
        <v>1.01</v>
      </c>
      <c r="AE14" s="17">
        <v>0.03</v>
      </c>
      <c r="AF14" s="17">
        <v>0.04</v>
      </c>
      <c r="AG14" s="17">
        <v>0.59</v>
      </c>
      <c r="AH14" s="17">
        <v>0.97</v>
      </c>
      <c r="AI14" s="17">
        <v>10.84</v>
      </c>
      <c r="AJ14" s="17">
        <v>0</v>
      </c>
      <c r="AK14" s="17">
        <v>0</v>
      </c>
      <c r="AL14" s="17">
        <v>0</v>
      </c>
      <c r="AM14" s="17">
        <v>48.58</v>
      </c>
      <c r="AN14" s="17">
        <v>47.92</v>
      </c>
      <c r="AO14" s="17">
        <v>13.46</v>
      </c>
      <c r="AP14" s="17">
        <v>34.5</v>
      </c>
      <c r="AQ14" s="17">
        <v>10.42</v>
      </c>
      <c r="AR14" s="17">
        <v>39.74</v>
      </c>
      <c r="AS14" s="17">
        <v>49.69</v>
      </c>
      <c r="AT14" s="17">
        <v>79.92</v>
      </c>
      <c r="AU14" s="17">
        <v>109.23</v>
      </c>
      <c r="AV14" s="17">
        <v>19.100000000000001</v>
      </c>
      <c r="AW14" s="17">
        <v>33.07</v>
      </c>
      <c r="AX14" s="17">
        <v>197.12</v>
      </c>
      <c r="AY14" s="17">
        <v>0</v>
      </c>
      <c r="AZ14" s="17">
        <v>36.75</v>
      </c>
      <c r="BA14" s="17">
        <v>36.53</v>
      </c>
      <c r="BB14" s="17">
        <v>33.46</v>
      </c>
      <c r="BC14" s="17">
        <v>14.33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0.12</v>
      </c>
      <c r="BL14" s="17">
        <v>0</v>
      </c>
      <c r="BM14" s="17">
        <v>0.08</v>
      </c>
      <c r="BN14" s="17">
        <v>0.01</v>
      </c>
      <c r="BO14" s="17">
        <v>0.01</v>
      </c>
      <c r="BP14" s="17">
        <v>0</v>
      </c>
      <c r="BQ14" s="17">
        <v>0</v>
      </c>
      <c r="BR14" s="17">
        <v>0</v>
      </c>
      <c r="BS14" s="17">
        <v>0.45</v>
      </c>
      <c r="BT14" s="17">
        <v>0</v>
      </c>
      <c r="BU14" s="17">
        <v>0</v>
      </c>
      <c r="BV14" s="17">
        <v>1.2</v>
      </c>
      <c r="BW14" s="17">
        <v>0</v>
      </c>
      <c r="BX14" s="17">
        <v>0</v>
      </c>
      <c r="BY14" s="17">
        <v>0</v>
      </c>
      <c r="BZ14" s="17">
        <v>0</v>
      </c>
      <c r="CA14" s="17">
        <v>0</v>
      </c>
      <c r="CB14" s="17">
        <v>234.4</v>
      </c>
      <c r="CD14" s="17">
        <v>197.79</v>
      </c>
      <c r="CF14" s="17">
        <v>0</v>
      </c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0</v>
      </c>
      <c r="CN14" s="17">
        <v>0</v>
      </c>
      <c r="CO14" s="17">
        <v>0</v>
      </c>
      <c r="CP14" s="17">
        <v>0.8</v>
      </c>
    </row>
    <row r="15" spans="1:94" s="17" customFormat="1" ht="30" x14ac:dyDescent="0.25">
      <c r="A15" s="17" t="str">
        <f>"46/3"</f>
        <v>46/3</v>
      </c>
      <c r="B15" s="18" t="s">
        <v>89</v>
      </c>
      <c r="C15" s="19" t="str">
        <f>"150"</f>
        <v>150</v>
      </c>
      <c r="D15" s="19">
        <v>5.3</v>
      </c>
      <c r="E15" s="19">
        <v>0.03</v>
      </c>
      <c r="F15" s="19">
        <v>2.98</v>
      </c>
      <c r="G15" s="19">
        <v>0.66</v>
      </c>
      <c r="H15" s="19">
        <v>34.11</v>
      </c>
      <c r="I15" s="19">
        <v>183.94017449999998</v>
      </c>
      <c r="J15" s="17">
        <v>1.87</v>
      </c>
      <c r="K15" s="17">
        <v>0.08</v>
      </c>
      <c r="L15" s="17">
        <v>0</v>
      </c>
      <c r="M15" s="17">
        <v>0</v>
      </c>
      <c r="N15" s="17">
        <v>0.97</v>
      </c>
      <c r="O15" s="17">
        <v>31.42</v>
      </c>
      <c r="P15" s="17">
        <v>1.72</v>
      </c>
      <c r="Q15" s="17">
        <v>0</v>
      </c>
      <c r="R15" s="17">
        <v>0</v>
      </c>
      <c r="S15" s="17">
        <v>0</v>
      </c>
      <c r="T15" s="17">
        <v>1.28</v>
      </c>
      <c r="U15" s="17">
        <v>379.52</v>
      </c>
      <c r="V15" s="17">
        <v>56.27</v>
      </c>
      <c r="W15" s="17">
        <v>12.48</v>
      </c>
      <c r="X15" s="17">
        <v>7.29</v>
      </c>
      <c r="Y15" s="17">
        <v>40.22</v>
      </c>
      <c r="Z15" s="17">
        <v>0.74</v>
      </c>
      <c r="AA15" s="17">
        <v>9</v>
      </c>
      <c r="AB15" s="17">
        <v>9</v>
      </c>
      <c r="AC15" s="17">
        <v>16.88</v>
      </c>
      <c r="AD15" s="17">
        <v>0.8</v>
      </c>
      <c r="AE15" s="17">
        <v>0.06</v>
      </c>
      <c r="AF15" s="17">
        <v>0.02</v>
      </c>
      <c r="AG15" s="17">
        <v>0.49</v>
      </c>
      <c r="AH15" s="17">
        <v>1.49</v>
      </c>
      <c r="AI15" s="17">
        <v>0</v>
      </c>
      <c r="AJ15" s="17">
        <v>0</v>
      </c>
      <c r="AK15" s="17">
        <v>1.48</v>
      </c>
      <c r="AL15" s="17">
        <v>1.45</v>
      </c>
      <c r="AM15" s="17">
        <v>393.39</v>
      </c>
      <c r="AN15" s="17">
        <v>122.87</v>
      </c>
      <c r="AO15" s="17">
        <v>74.91</v>
      </c>
      <c r="AP15" s="17">
        <v>152.19</v>
      </c>
      <c r="AQ15" s="17">
        <v>49.94</v>
      </c>
      <c r="AR15" s="17">
        <v>244.06</v>
      </c>
      <c r="AS15" s="17">
        <v>161.38999999999999</v>
      </c>
      <c r="AT15" s="17">
        <v>194.59</v>
      </c>
      <c r="AU15" s="17">
        <v>166.92</v>
      </c>
      <c r="AV15" s="17">
        <v>98.07</v>
      </c>
      <c r="AW15" s="17">
        <v>170.55</v>
      </c>
      <c r="AX15" s="17">
        <v>1497.86</v>
      </c>
      <c r="AY15" s="17">
        <v>0</v>
      </c>
      <c r="AZ15" s="17">
        <v>471.98</v>
      </c>
      <c r="BA15" s="17">
        <v>244.48</v>
      </c>
      <c r="BB15" s="17">
        <v>122.77</v>
      </c>
      <c r="BC15" s="17">
        <v>97.19</v>
      </c>
      <c r="BD15" s="17">
        <v>0.09</v>
      </c>
      <c r="BE15" s="17">
        <v>0.04</v>
      </c>
      <c r="BF15" s="17">
        <v>0.02</v>
      </c>
      <c r="BG15" s="17">
        <v>0.05</v>
      </c>
      <c r="BH15" s="17">
        <v>0.06</v>
      </c>
      <c r="BI15" s="17">
        <v>0.26</v>
      </c>
      <c r="BJ15" s="17">
        <v>0</v>
      </c>
      <c r="BK15" s="17">
        <v>0.81</v>
      </c>
      <c r="BL15" s="17">
        <v>0</v>
      </c>
      <c r="BM15" s="17">
        <v>0.23</v>
      </c>
      <c r="BN15" s="17">
        <v>0</v>
      </c>
      <c r="BO15" s="17">
        <v>0</v>
      </c>
      <c r="BP15" s="17">
        <v>0</v>
      </c>
      <c r="BQ15" s="17">
        <v>0.05</v>
      </c>
      <c r="BR15" s="17">
        <v>0.08</v>
      </c>
      <c r="BS15" s="17">
        <v>0.6</v>
      </c>
      <c r="BT15" s="17">
        <v>0</v>
      </c>
      <c r="BU15" s="17">
        <v>0</v>
      </c>
      <c r="BV15" s="17">
        <v>0.24</v>
      </c>
      <c r="BW15" s="17">
        <v>0.01</v>
      </c>
      <c r="BX15" s="17">
        <v>0</v>
      </c>
      <c r="BY15" s="17">
        <v>0</v>
      </c>
      <c r="BZ15" s="17">
        <v>0</v>
      </c>
      <c r="CA15" s="17">
        <v>0</v>
      </c>
      <c r="CB15" s="17">
        <v>7.57</v>
      </c>
      <c r="CD15" s="17">
        <v>10.5</v>
      </c>
      <c r="CF15" s="17">
        <v>0</v>
      </c>
      <c r="CG15" s="17">
        <v>0</v>
      </c>
      <c r="CH15" s="17">
        <v>0</v>
      </c>
      <c r="CI15" s="17">
        <v>0</v>
      </c>
      <c r="CJ15" s="17">
        <v>0</v>
      </c>
      <c r="CK15" s="17">
        <v>0</v>
      </c>
      <c r="CL15" s="17">
        <v>0</v>
      </c>
      <c r="CM15" s="17">
        <v>0</v>
      </c>
      <c r="CN15" s="17">
        <v>0</v>
      </c>
      <c r="CO15" s="17">
        <v>0</v>
      </c>
      <c r="CP15" s="17">
        <v>0.98</v>
      </c>
    </row>
    <row r="16" spans="1:94" s="17" customFormat="1" ht="30" x14ac:dyDescent="0.25">
      <c r="A16" s="17" t="str">
        <f>"11/8"</f>
        <v>11/8</v>
      </c>
      <c r="B16" s="18" t="s">
        <v>90</v>
      </c>
      <c r="C16" s="19" t="str">
        <f>"100"</f>
        <v>100</v>
      </c>
      <c r="D16" s="19">
        <v>16.440000000000001</v>
      </c>
      <c r="E16" s="19">
        <v>1.43</v>
      </c>
      <c r="F16" s="19">
        <v>6.15</v>
      </c>
      <c r="G16" s="19">
        <v>0.06</v>
      </c>
      <c r="H16" s="19">
        <v>5.67</v>
      </c>
      <c r="I16" s="19">
        <v>143.5580875833333</v>
      </c>
      <c r="J16" s="17">
        <v>1.8</v>
      </c>
      <c r="K16" s="17">
        <v>0.04</v>
      </c>
      <c r="L16" s="17">
        <v>0</v>
      </c>
      <c r="M16" s="17">
        <v>0</v>
      </c>
      <c r="N16" s="17">
        <v>2.09</v>
      </c>
      <c r="O16" s="17">
        <v>3.42</v>
      </c>
      <c r="P16" s="17">
        <v>0.15</v>
      </c>
      <c r="Q16" s="17">
        <v>0</v>
      </c>
      <c r="R16" s="17">
        <v>0</v>
      </c>
      <c r="S16" s="17">
        <v>0.05</v>
      </c>
      <c r="T16" s="17">
        <v>0.81</v>
      </c>
      <c r="U16" s="17">
        <v>175.49</v>
      </c>
      <c r="V16" s="17">
        <v>67.98</v>
      </c>
      <c r="W16" s="17">
        <v>54.19</v>
      </c>
      <c r="X16" s="17">
        <v>6.73</v>
      </c>
      <c r="Y16" s="17">
        <v>42.73</v>
      </c>
      <c r="Z16" s="17">
        <v>0.11</v>
      </c>
      <c r="AA16" s="17">
        <v>10</v>
      </c>
      <c r="AB16" s="17">
        <v>6.8</v>
      </c>
      <c r="AC16" s="17">
        <v>18.5</v>
      </c>
      <c r="AD16" s="17">
        <v>0.09</v>
      </c>
      <c r="AE16" s="17">
        <v>0.02</v>
      </c>
      <c r="AF16" s="17">
        <v>0.05</v>
      </c>
      <c r="AG16" s="17">
        <v>7.0000000000000007E-2</v>
      </c>
      <c r="AH16" s="17">
        <v>0.55000000000000004</v>
      </c>
      <c r="AI16" s="17">
        <v>0.09</v>
      </c>
      <c r="AJ16" s="17">
        <v>0</v>
      </c>
      <c r="AK16" s="17">
        <v>75.72</v>
      </c>
      <c r="AL16" s="17">
        <v>74.790000000000006</v>
      </c>
      <c r="AM16" s="17">
        <v>165.42</v>
      </c>
      <c r="AN16" s="17">
        <v>114.46</v>
      </c>
      <c r="AO16" s="17">
        <v>41.39</v>
      </c>
      <c r="AP16" s="17">
        <v>74.92</v>
      </c>
      <c r="AQ16" s="17">
        <v>25.07</v>
      </c>
      <c r="AR16" s="17">
        <v>90.92</v>
      </c>
      <c r="AS16" s="17">
        <v>15.75</v>
      </c>
      <c r="AT16" s="17">
        <v>18.82</v>
      </c>
      <c r="AU16" s="17">
        <v>16.54</v>
      </c>
      <c r="AV16" s="17">
        <v>9.75</v>
      </c>
      <c r="AW16" s="17">
        <v>16.489999999999998</v>
      </c>
      <c r="AX16" s="17">
        <v>144.04</v>
      </c>
      <c r="AY16" s="17">
        <v>0</v>
      </c>
      <c r="AZ16" s="17">
        <v>45.42</v>
      </c>
      <c r="BA16" s="17">
        <v>23.86</v>
      </c>
      <c r="BB16" s="17">
        <v>96.91</v>
      </c>
      <c r="BC16" s="17">
        <v>21.34</v>
      </c>
      <c r="BD16" s="17">
        <v>0.04</v>
      </c>
      <c r="BE16" s="17">
        <v>0.02</v>
      </c>
      <c r="BF16" s="17">
        <v>0.01</v>
      </c>
      <c r="BG16" s="17">
        <v>0.02</v>
      </c>
      <c r="BH16" s="17">
        <v>0.02</v>
      </c>
      <c r="BI16" s="17">
        <v>0.1</v>
      </c>
      <c r="BJ16" s="17">
        <v>0</v>
      </c>
      <c r="BK16" s="17">
        <v>0.3</v>
      </c>
      <c r="BL16" s="17">
        <v>0</v>
      </c>
      <c r="BM16" s="17">
        <v>0.09</v>
      </c>
      <c r="BN16" s="17">
        <v>0</v>
      </c>
      <c r="BO16" s="17">
        <v>0</v>
      </c>
      <c r="BP16" s="17">
        <v>0</v>
      </c>
      <c r="BQ16" s="17">
        <v>0.02</v>
      </c>
      <c r="BR16" s="17">
        <v>0.03</v>
      </c>
      <c r="BS16" s="17">
        <v>0.24</v>
      </c>
      <c r="BT16" s="17">
        <v>0</v>
      </c>
      <c r="BU16" s="17">
        <v>0</v>
      </c>
      <c r="BV16" s="17">
        <v>0.04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45.32</v>
      </c>
      <c r="CD16" s="17">
        <v>11.13</v>
      </c>
      <c r="CF16" s="17">
        <v>0</v>
      </c>
      <c r="CG16" s="17">
        <v>0</v>
      </c>
      <c r="CH16" s="17">
        <v>0</v>
      </c>
      <c r="CI16" s="17">
        <v>0</v>
      </c>
      <c r="CJ16" s="17">
        <v>0</v>
      </c>
      <c r="CK16" s="17">
        <v>0</v>
      </c>
      <c r="CL16" s="17">
        <v>0</v>
      </c>
      <c r="CM16" s="17">
        <v>0</v>
      </c>
      <c r="CN16" s="17">
        <v>0</v>
      </c>
      <c r="CO16" s="17">
        <v>0</v>
      </c>
      <c r="CP16" s="17">
        <v>0.42</v>
      </c>
    </row>
    <row r="17" spans="1:94" s="17" customFormat="1" ht="15" x14ac:dyDescent="0.25">
      <c r="A17" s="17" t="str">
        <f>"27/10"</f>
        <v>27/10</v>
      </c>
      <c r="B17" s="18" t="s">
        <v>91</v>
      </c>
      <c r="C17" s="19" t="str">
        <f>"180"</f>
        <v>180</v>
      </c>
      <c r="D17" s="19">
        <v>7.0000000000000007E-2</v>
      </c>
      <c r="E17" s="19">
        <v>0</v>
      </c>
      <c r="F17" s="19">
        <v>0.02</v>
      </c>
      <c r="G17" s="19">
        <v>0.02</v>
      </c>
      <c r="H17" s="19">
        <v>8.85</v>
      </c>
      <c r="I17" s="19">
        <v>34.022008799999995</v>
      </c>
      <c r="J17" s="17">
        <v>0</v>
      </c>
      <c r="K17" s="17">
        <v>0</v>
      </c>
      <c r="L17" s="17">
        <v>0</v>
      </c>
      <c r="M17" s="17">
        <v>0</v>
      </c>
      <c r="N17" s="17">
        <v>8.82</v>
      </c>
      <c r="O17" s="17">
        <v>0</v>
      </c>
      <c r="P17" s="17">
        <v>0.04</v>
      </c>
      <c r="Q17" s="17">
        <v>0</v>
      </c>
      <c r="R17" s="17">
        <v>0</v>
      </c>
      <c r="S17" s="17">
        <v>0</v>
      </c>
      <c r="T17" s="17">
        <v>0.03</v>
      </c>
      <c r="U17" s="17">
        <v>0.09</v>
      </c>
      <c r="V17" s="17">
        <v>0.27</v>
      </c>
      <c r="W17" s="17">
        <v>0.26</v>
      </c>
      <c r="X17" s="17">
        <v>0</v>
      </c>
      <c r="Y17" s="17">
        <v>0</v>
      </c>
      <c r="Z17" s="17">
        <v>0.03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0</v>
      </c>
      <c r="BQ17" s="17">
        <v>0</v>
      </c>
      <c r="BR17" s="17">
        <v>0</v>
      </c>
      <c r="BS17" s="17">
        <v>0</v>
      </c>
      <c r="BT17" s="17">
        <v>0</v>
      </c>
      <c r="BU17" s="17">
        <v>0</v>
      </c>
      <c r="BV17" s="17">
        <v>0</v>
      </c>
      <c r="BW17" s="17">
        <v>0</v>
      </c>
      <c r="BX17" s="17">
        <v>0</v>
      </c>
      <c r="BY17" s="17">
        <v>0</v>
      </c>
      <c r="BZ17" s="17">
        <v>0</v>
      </c>
      <c r="CA17" s="17">
        <v>0</v>
      </c>
      <c r="CB17" s="17">
        <v>180.04</v>
      </c>
      <c r="CD17" s="17">
        <v>0</v>
      </c>
      <c r="CF17" s="17">
        <v>0</v>
      </c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9</v>
      </c>
      <c r="CP17" s="17">
        <v>0</v>
      </c>
    </row>
    <row r="18" spans="1:94" s="17" customFormat="1" ht="15" x14ac:dyDescent="0.25">
      <c r="A18" s="17" t="str">
        <f>"-"</f>
        <v>-</v>
      </c>
      <c r="B18" s="18" t="s">
        <v>84</v>
      </c>
      <c r="C18" s="19" t="str">
        <f>"45"</f>
        <v>45</v>
      </c>
      <c r="D18" s="19">
        <v>2.98</v>
      </c>
      <c r="E18" s="19">
        <v>0</v>
      </c>
      <c r="F18" s="19">
        <v>0.3</v>
      </c>
      <c r="G18" s="19">
        <v>0.3</v>
      </c>
      <c r="H18" s="19">
        <v>21.11</v>
      </c>
      <c r="I18" s="19">
        <v>100.75545</v>
      </c>
      <c r="J18" s="17">
        <v>0</v>
      </c>
      <c r="K18" s="17">
        <v>0</v>
      </c>
      <c r="L18" s="17">
        <v>0</v>
      </c>
      <c r="M18" s="17">
        <v>0</v>
      </c>
      <c r="N18" s="17">
        <v>0.5</v>
      </c>
      <c r="O18" s="17">
        <v>20.52</v>
      </c>
      <c r="P18" s="17">
        <v>0.09</v>
      </c>
      <c r="Q18" s="17">
        <v>0</v>
      </c>
      <c r="R18" s="17">
        <v>0</v>
      </c>
      <c r="S18" s="17">
        <v>0</v>
      </c>
      <c r="T18" s="17">
        <v>0.81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229.03</v>
      </c>
      <c r="AN18" s="17">
        <v>75.95</v>
      </c>
      <c r="AO18" s="17">
        <v>45.02</v>
      </c>
      <c r="AP18" s="17">
        <v>90.05</v>
      </c>
      <c r="AQ18" s="17">
        <v>34.06</v>
      </c>
      <c r="AR18" s="17">
        <v>162.86000000000001</v>
      </c>
      <c r="AS18" s="17">
        <v>101.01</v>
      </c>
      <c r="AT18" s="17">
        <v>140.94</v>
      </c>
      <c r="AU18" s="17">
        <v>116.28</v>
      </c>
      <c r="AV18" s="17">
        <v>61.07</v>
      </c>
      <c r="AW18" s="17">
        <v>108.05</v>
      </c>
      <c r="AX18" s="17">
        <v>903.58</v>
      </c>
      <c r="AY18" s="17">
        <v>0</v>
      </c>
      <c r="AZ18" s="17">
        <v>294.41000000000003</v>
      </c>
      <c r="BA18" s="17">
        <v>128.02000000000001</v>
      </c>
      <c r="BB18" s="17">
        <v>84.96</v>
      </c>
      <c r="BC18" s="17">
        <v>67.34</v>
      </c>
      <c r="BD18" s="17">
        <v>0</v>
      </c>
      <c r="BE18" s="17">
        <v>0</v>
      </c>
      <c r="BF18" s="17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0.04</v>
      </c>
      <c r="BL18" s="17">
        <v>0</v>
      </c>
      <c r="BM18" s="17">
        <v>0</v>
      </c>
      <c r="BN18" s="17">
        <v>0</v>
      </c>
      <c r="BO18" s="17">
        <v>0</v>
      </c>
      <c r="BP18" s="17">
        <v>0</v>
      </c>
      <c r="BQ18" s="17">
        <v>0</v>
      </c>
      <c r="BR18" s="17">
        <v>0</v>
      </c>
      <c r="BS18" s="17">
        <v>0.03</v>
      </c>
      <c r="BT18" s="17">
        <v>0</v>
      </c>
      <c r="BU18" s="17">
        <v>0</v>
      </c>
      <c r="BV18" s="17">
        <v>0.12</v>
      </c>
      <c r="BW18" s="17">
        <v>0.01</v>
      </c>
      <c r="BX18" s="17">
        <v>0</v>
      </c>
      <c r="BY18" s="17">
        <v>0</v>
      </c>
      <c r="BZ18" s="17">
        <v>0</v>
      </c>
      <c r="CA18" s="17">
        <v>0</v>
      </c>
      <c r="CB18" s="17">
        <v>17.600000000000001</v>
      </c>
      <c r="CD18" s="17">
        <v>0</v>
      </c>
      <c r="CF18" s="17">
        <v>0</v>
      </c>
      <c r="CG18" s="17">
        <v>0</v>
      </c>
      <c r="CH18" s="17">
        <v>0</v>
      </c>
      <c r="CI18" s="17">
        <v>0</v>
      </c>
      <c r="CJ18" s="17">
        <v>0</v>
      </c>
      <c r="CK18" s="17">
        <v>0</v>
      </c>
      <c r="CL18" s="17">
        <v>0</v>
      </c>
      <c r="CM18" s="17">
        <v>0</v>
      </c>
      <c r="CN18" s="17">
        <v>0</v>
      </c>
      <c r="CO18" s="17">
        <v>0</v>
      </c>
      <c r="CP18" s="17">
        <v>0</v>
      </c>
    </row>
    <row r="19" spans="1:94" s="17" customFormat="1" ht="15" x14ac:dyDescent="0.25">
      <c r="A19" s="17" t="str">
        <f>"-"</f>
        <v>-</v>
      </c>
      <c r="B19" s="18" t="s">
        <v>85</v>
      </c>
      <c r="C19" s="19" t="str">
        <f>"25"</f>
        <v>25</v>
      </c>
      <c r="D19" s="19">
        <v>1.65</v>
      </c>
      <c r="E19" s="19">
        <v>0</v>
      </c>
      <c r="F19" s="19">
        <v>0.3</v>
      </c>
      <c r="G19" s="19">
        <v>0.3</v>
      </c>
      <c r="H19" s="19">
        <v>10.43</v>
      </c>
      <c r="I19" s="19">
        <v>48.344999999999999</v>
      </c>
      <c r="J19" s="17">
        <v>0.05</v>
      </c>
      <c r="K19" s="17">
        <v>0</v>
      </c>
      <c r="L19" s="17">
        <v>0</v>
      </c>
      <c r="M19" s="17">
        <v>0</v>
      </c>
      <c r="N19" s="17">
        <v>0.3</v>
      </c>
      <c r="O19" s="17">
        <v>8.0500000000000007</v>
      </c>
      <c r="P19" s="17">
        <v>2.08</v>
      </c>
      <c r="Q19" s="17">
        <v>0</v>
      </c>
      <c r="R19" s="17">
        <v>0</v>
      </c>
      <c r="S19" s="17">
        <v>0.25</v>
      </c>
      <c r="T19" s="17">
        <v>0.63</v>
      </c>
      <c r="U19" s="17">
        <v>152.5</v>
      </c>
      <c r="V19" s="17">
        <v>61.25</v>
      </c>
      <c r="W19" s="17">
        <v>8.75</v>
      </c>
      <c r="X19" s="17">
        <v>11.75</v>
      </c>
      <c r="Y19" s="17">
        <v>39.5</v>
      </c>
      <c r="Z19" s="17">
        <v>0.98</v>
      </c>
      <c r="AA19" s="17">
        <v>0</v>
      </c>
      <c r="AB19" s="17">
        <v>1.25</v>
      </c>
      <c r="AC19" s="17">
        <v>0.25</v>
      </c>
      <c r="AD19" s="17">
        <v>0.35</v>
      </c>
      <c r="AE19" s="17">
        <v>0.05</v>
      </c>
      <c r="AF19" s="17">
        <v>0.02</v>
      </c>
      <c r="AG19" s="17">
        <v>0.18</v>
      </c>
      <c r="AH19" s="17">
        <v>0.5</v>
      </c>
      <c r="AI19" s="17">
        <v>0</v>
      </c>
      <c r="AJ19" s="17">
        <v>0</v>
      </c>
      <c r="AK19" s="17">
        <v>0</v>
      </c>
      <c r="AL19" s="17">
        <v>0</v>
      </c>
      <c r="AM19" s="17">
        <v>106.75</v>
      </c>
      <c r="AN19" s="17">
        <v>55.75</v>
      </c>
      <c r="AO19" s="17">
        <v>23.25</v>
      </c>
      <c r="AP19" s="17">
        <v>49.5</v>
      </c>
      <c r="AQ19" s="17">
        <v>20</v>
      </c>
      <c r="AR19" s="17">
        <v>92.75</v>
      </c>
      <c r="AS19" s="17">
        <v>74.25</v>
      </c>
      <c r="AT19" s="17">
        <v>72.75</v>
      </c>
      <c r="AU19" s="17">
        <v>116</v>
      </c>
      <c r="AV19" s="17">
        <v>31</v>
      </c>
      <c r="AW19" s="17">
        <v>77.5</v>
      </c>
      <c r="AX19" s="17">
        <v>382.25</v>
      </c>
      <c r="AY19" s="17">
        <v>0</v>
      </c>
      <c r="AZ19" s="17">
        <v>131.5</v>
      </c>
      <c r="BA19" s="17">
        <v>72.75</v>
      </c>
      <c r="BB19" s="17">
        <v>45</v>
      </c>
      <c r="BC19" s="17">
        <v>32.5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0.04</v>
      </c>
      <c r="BL19" s="17">
        <v>0</v>
      </c>
      <c r="BM19" s="17">
        <v>0</v>
      </c>
      <c r="BN19" s="17">
        <v>0.01</v>
      </c>
      <c r="BO19" s="17">
        <v>0</v>
      </c>
      <c r="BP19" s="17">
        <v>0</v>
      </c>
      <c r="BQ19" s="17">
        <v>0</v>
      </c>
      <c r="BR19" s="17">
        <v>0</v>
      </c>
      <c r="BS19" s="17">
        <v>0.03</v>
      </c>
      <c r="BT19" s="17">
        <v>0</v>
      </c>
      <c r="BU19" s="17">
        <v>0</v>
      </c>
      <c r="BV19" s="17">
        <v>0.12</v>
      </c>
      <c r="BW19" s="17">
        <v>0.02</v>
      </c>
      <c r="BX19" s="17">
        <v>0</v>
      </c>
      <c r="BY19" s="17">
        <v>0</v>
      </c>
      <c r="BZ19" s="17">
        <v>0</v>
      </c>
      <c r="CA19" s="17">
        <v>0</v>
      </c>
      <c r="CB19" s="17">
        <v>11.75</v>
      </c>
      <c r="CD19" s="17">
        <v>0.21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</row>
    <row r="20" spans="1:94" s="14" customFormat="1" ht="15" x14ac:dyDescent="0.25">
      <c r="A20" s="14" t="str">
        <f>"-"</f>
        <v>-</v>
      </c>
      <c r="B20" s="15" t="s">
        <v>92</v>
      </c>
      <c r="C20" s="16" t="str">
        <f>"113"</f>
        <v>113</v>
      </c>
      <c r="D20" s="16">
        <v>0.45</v>
      </c>
      <c r="E20" s="16">
        <v>0</v>
      </c>
      <c r="F20" s="16">
        <v>0.45</v>
      </c>
      <c r="G20" s="16">
        <v>0.45</v>
      </c>
      <c r="H20" s="16">
        <v>13.11</v>
      </c>
      <c r="I20" s="16">
        <v>55.008400000000002</v>
      </c>
      <c r="J20" s="14">
        <v>0.11</v>
      </c>
      <c r="K20" s="14">
        <v>0</v>
      </c>
      <c r="L20" s="14">
        <v>0</v>
      </c>
      <c r="M20" s="14">
        <v>0</v>
      </c>
      <c r="N20" s="14">
        <v>10.17</v>
      </c>
      <c r="O20" s="14">
        <v>0.9</v>
      </c>
      <c r="P20" s="14">
        <v>2.0299999999999998</v>
      </c>
      <c r="Q20" s="14">
        <v>0</v>
      </c>
      <c r="R20" s="14">
        <v>0</v>
      </c>
      <c r="S20" s="14">
        <v>0.9</v>
      </c>
      <c r="T20" s="14">
        <v>0.56999999999999995</v>
      </c>
      <c r="U20" s="14">
        <v>29.38</v>
      </c>
      <c r="V20" s="14">
        <v>314.14</v>
      </c>
      <c r="W20" s="14">
        <v>18.079999999999998</v>
      </c>
      <c r="X20" s="14">
        <v>10.17</v>
      </c>
      <c r="Y20" s="14">
        <v>12.43</v>
      </c>
      <c r="Z20" s="14">
        <v>2.4900000000000002</v>
      </c>
      <c r="AA20" s="14">
        <v>0</v>
      </c>
      <c r="AB20" s="14">
        <v>33.9</v>
      </c>
      <c r="AC20" s="14">
        <v>5.65</v>
      </c>
      <c r="AD20" s="14">
        <v>0.23</v>
      </c>
      <c r="AE20" s="14">
        <v>0.03</v>
      </c>
      <c r="AF20" s="14">
        <v>0.02</v>
      </c>
      <c r="AG20" s="14">
        <v>0.34</v>
      </c>
      <c r="AH20" s="14">
        <v>0.45</v>
      </c>
      <c r="AI20" s="14">
        <v>11.3</v>
      </c>
      <c r="AJ20" s="14">
        <v>0</v>
      </c>
      <c r="AK20" s="14">
        <v>0</v>
      </c>
      <c r="AL20" s="14">
        <v>0</v>
      </c>
      <c r="AM20" s="14">
        <v>21.47</v>
      </c>
      <c r="AN20" s="14">
        <v>20.34</v>
      </c>
      <c r="AO20" s="14">
        <v>3.39</v>
      </c>
      <c r="AP20" s="14">
        <v>12.43</v>
      </c>
      <c r="AQ20" s="14">
        <v>3.39</v>
      </c>
      <c r="AR20" s="14">
        <v>10.17</v>
      </c>
      <c r="AS20" s="14">
        <v>19.21</v>
      </c>
      <c r="AT20" s="14">
        <v>11.3</v>
      </c>
      <c r="AU20" s="14">
        <v>88.14</v>
      </c>
      <c r="AV20" s="14">
        <v>7.91</v>
      </c>
      <c r="AW20" s="14">
        <v>15.82</v>
      </c>
      <c r="AX20" s="14">
        <v>47.46</v>
      </c>
      <c r="AY20" s="14">
        <v>0</v>
      </c>
      <c r="AZ20" s="14">
        <v>14.69</v>
      </c>
      <c r="BA20" s="14">
        <v>18.079999999999998</v>
      </c>
      <c r="BB20" s="14">
        <v>6.78</v>
      </c>
      <c r="BC20" s="14">
        <v>5.65</v>
      </c>
      <c r="BD20" s="14">
        <v>0</v>
      </c>
      <c r="BE20" s="14">
        <v>0</v>
      </c>
      <c r="BF20" s="14">
        <v>0</v>
      </c>
      <c r="BG20" s="14">
        <v>0</v>
      </c>
      <c r="BH20" s="14">
        <v>0</v>
      </c>
      <c r="BI20" s="14">
        <v>0</v>
      </c>
      <c r="BJ20" s="14">
        <v>0</v>
      </c>
      <c r="BK20" s="14">
        <v>0</v>
      </c>
      <c r="BL20" s="14">
        <v>0</v>
      </c>
      <c r="BM20" s="14">
        <v>0</v>
      </c>
      <c r="BN20" s="14">
        <v>0</v>
      </c>
      <c r="BO20" s="14">
        <v>0</v>
      </c>
      <c r="BP20" s="14">
        <v>0</v>
      </c>
      <c r="BQ20" s="14">
        <v>0</v>
      </c>
      <c r="BR20" s="14">
        <v>0</v>
      </c>
      <c r="BS20" s="14">
        <v>0</v>
      </c>
      <c r="BT20" s="14">
        <v>0</v>
      </c>
      <c r="BU20" s="14">
        <v>0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0</v>
      </c>
      <c r="CB20" s="14">
        <v>97.52</v>
      </c>
      <c r="CD20" s="14">
        <v>5.65</v>
      </c>
      <c r="CF20" s="14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  <c r="CM20" s="14">
        <v>0</v>
      </c>
      <c r="CN20" s="14">
        <v>0</v>
      </c>
      <c r="CO20" s="14">
        <v>0</v>
      </c>
      <c r="CP20" s="14">
        <v>0</v>
      </c>
    </row>
    <row r="21" spans="1:94" s="20" customFormat="1" ht="14.25" x14ac:dyDescent="0.2">
      <c r="B21" s="21" t="s">
        <v>93</v>
      </c>
      <c r="C21" s="22"/>
      <c r="D21" s="22">
        <v>28.35</v>
      </c>
      <c r="E21" s="22">
        <v>1.56</v>
      </c>
      <c r="F21" s="22">
        <v>12.6</v>
      </c>
      <c r="G21" s="22">
        <v>3.93</v>
      </c>
      <c r="H21" s="22">
        <v>100.68</v>
      </c>
      <c r="I21" s="22">
        <v>620.38</v>
      </c>
      <c r="J21" s="20">
        <v>4.57</v>
      </c>
      <c r="K21" s="20">
        <v>1.42</v>
      </c>
      <c r="L21" s="20">
        <v>0</v>
      </c>
      <c r="M21" s="20">
        <v>0</v>
      </c>
      <c r="N21" s="20">
        <v>26.03</v>
      </c>
      <c r="O21" s="20">
        <v>67.11</v>
      </c>
      <c r="P21" s="20">
        <v>7.53</v>
      </c>
      <c r="Q21" s="20">
        <v>0</v>
      </c>
      <c r="R21" s="20">
        <v>0</v>
      </c>
      <c r="S21" s="20">
        <v>1.46</v>
      </c>
      <c r="T21" s="20">
        <v>5.63</v>
      </c>
      <c r="U21" s="20">
        <v>1058.07</v>
      </c>
      <c r="V21" s="20">
        <v>756.89</v>
      </c>
      <c r="W21" s="20">
        <v>125.11</v>
      </c>
      <c r="X21" s="20">
        <v>51.29</v>
      </c>
      <c r="Y21" s="20">
        <v>166.84</v>
      </c>
      <c r="Z21" s="20">
        <v>4.8499999999999996</v>
      </c>
      <c r="AA21" s="20">
        <v>22.6</v>
      </c>
      <c r="AB21" s="20">
        <v>1216.07</v>
      </c>
      <c r="AC21" s="20">
        <v>289.77999999999997</v>
      </c>
      <c r="AD21" s="20">
        <v>2.48</v>
      </c>
      <c r="AE21" s="20">
        <v>0.19</v>
      </c>
      <c r="AF21" s="20">
        <v>0.15</v>
      </c>
      <c r="AG21" s="20">
        <v>1.67</v>
      </c>
      <c r="AH21" s="20">
        <v>3.96</v>
      </c>
      <c r="AI21" s="20">
        <v>22.24</v>
      </c>
      <c r="AJ21" s="20">
        <v>0</v>
      </c>
      <c r="AK21" s="20">
        <v>77.2</v>
      </c>
      <c r="AL21" s="20">
        <v>76.23</v>
      </c>
      <c r="AM21" s="20">
        <v>964.63</v>
      </c>
      <c r="AN21" s="20">
        <v>437.3</v>
      </c>
      <c r="AO21" s="20">
        <v>201.42</v>
      </c>
      <c r="AP21" s="20">
        <v>413.59</v>
      </c>
      <c r="AQ21" s="20">
        <v>142.87</v>
      </c>
      <c r="AR21" s="20">
        <v>640.51</v>
      </c>
      <c r="AS21" s="20">
        <v>421.3</v>
      </c>
      <c r="AT21" s="20">
        <v>518.33000000000004</v>
      </c>
      <c r="AU21" s="20">
        <v>613.1</v>
      </c>
      <c r="AV21" s="20">
        <v>226.91</v>
      </c>
      <c r="AW21" s="20">
        <v>421.49</v>
      </c>
      <c r="AX21" s="20">
        <v>3172.31</v>
      </c>
      <c r="AY21" s="20">
        <v>0</v>
      </c>
      <c r="AZ21" s="20">
        <v>994.75</v>
      </c>
      <c r="BA21" s="20">
        <v>523.72</v>
      </c>
      <c r="BB21" s="20">
        <v>389.88</v>
      </c>
      <c r="BC21" s="20">
        <v>238.35</v>
      </c>
      <c r="BD21" s="20">
        <v>0.12</v>
      </c>
      <c r="BE21" s="20">
        <v>0.06</v>
      </c>
      <c r="BF21" s="20">
        <v>0.03</v>
      </c>
      <c r="BG21" s="20">
        <v>7.0000000000000007E-2</v>
      </c>
      <c r="BH21" s="20">
        <v>0.08</v>
      </c>
      <c r="BI21" s="20">
        <v>0.37</v>
      </c>
      <c r="BJ21" s="20">
        <v>0</v>
      </c>
      <c r="BK21" s="20">
        <v>1.3</v>
      </c>
      <c r="BL21" s="20">
        <v>0</v>
      </c>
      <c r="BM21" s="20">
        <v>0.4</v>
      </c>
      <c r="BN21" s="20">
        <v>0.01</v>
      </c>
      <c r="BO21" s="20">
        <v>0.01</v>
      </c>
      <c r="BP21" s="20">
        <v>0</v>
      </c>
      <c r="BQ21" s="20">
        <v>7.0000000000000007E-2</v>
      </c>
      <c r="BR21" s="20">
        <v>0.12</v>
      </c>
      <c r="BS21" s="20">
        <v>1.35</v>
      </c>
      <c r="BT21" s="20">
        <v>0</v>
      </c>
      <c r="BU21" s="20">
        <v>0</v>
      </c>
      <c r="BV21" s="20">
        <v>1.73</v>
      </c>
      <c r="BW21" s="20">
        <v>0.04</v>
      </c>
      <c r="BX21" s="20">
        <v>0</v>
      </c>
      <c r="BY21" s="20">
        <v>0</v>
      </c>
      <c r="BZ21" s="20">
        <v>0</v>
      </c>
      <c r="CA21" s="20">
        <v>0</v>
      </c>
      <c r="CB21" s="20">
        <v>594.19000000000005</v>
      </c>
      <c r="CC21" s="20">
        <f>$I$21/$I$22*100</f>
        <v>58.009799521244766</v>
      </c>
      <c r="CD21" s="20">
        <v>225.28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9</v>
      </c>
      <c r="CP21" s="20">
        <v>2.19</v>
      </c>
    </row>
    <row r="22" spans="1:94" s="20" customFormat="1" ht="14.25" x14ac:dyDescent="0.2">
      <c r="B22" s="21" t="s">
        <v>94</v>
      </c>
      <c r="C22" s="22"/>
      <c r="D22" s="22">
        <v>41.83</v>
      </c>
      <c r="E22" s="22">
        <v>6.82</v>
      </c>
      <c r="F22" s="22">
        <v>22.35</v>
      </c>
      <c r="G22" s="22">
        <v>6.28</v>
      </c>
      <c r="H22" s="22">
        <v>179.73</v>
      </c>
      <c r="I22" s="22">
        <v>1069.44</v>
      </c>
      <c r="J22" s="20">
        <v>10.58</v>
      </c>
      <c r="K22" s="20">
        <v>1.51</v>
      </c>
      <c r="L22" s="20">
        <v>0</v>
      </c>
      <c r="M22" s="20">
        <v>0</v>
      </c>
      <c r="N22" s="20">
        <v>56.84</v>
      </c>
      <c r="O22" s="20">
        <v>111.04</v>
      </c>
      <c r="P22" s="20">
        <v>11.85</v>
      </c>
      <c r="Q22" s="20">
        <v>0</v>
      </c>
      <c r="R22" s="20">
        <v>0</v>
      </c>
      <c r="S22" s="20">
        <v>2</v>
      </c>
      <c r="T22" s="20">
        <v>9.5</v>
      </c>
      <c r="U22" s="20">
        <v>1585.11</v>
      </c>
      <c r="V22" s="20">
        <v>1166.3</v>
      </c>
      <c r="W22" s="20">
        <v>340.26</v>
      </c>
      <c r="X22" s="20">
        <v>126.45</v>
      </c>
      <c r="Y22" s="20">
        <v>444.82</v>
      </c>
      <c r="Z22" s="20">
        <v>7.58</v>
      </c>
      <c r="AA22" s="20">
        <v>53.8</v>
      </c>
      <c r="AB22" s="20">
        <v>1248.1099999999999</v>
      </c>
      <c r="AC22" s="20">
        <v>348.9</v>
      </c>
      <c r="AD22" s="20">
        <v>2.94</v>
      </c>
      <c r="AE22" s="20">
        <v>0.4</v>
      </c>
      <c r="AF22" s="20">
        <v>0.41</v>
      </c>
      <c r="AG22" s="20">
        <v>2.52</v>
      </c>
      <c r="AH22" s="20">
        <v>7.92</v>
      </c>
      <c r="AI22" s="20">
        <v>23.17</v>
      </c>
      <c r="AJ22" s="20">
        <v>0</v>
      </c>
      <c r="AK22" s="20">
        <v>354.58</v>
      </c>
      <c r="AL22" s="20">
        <v>350.18</v>
      </c>
      <c r="AM22" s="20">
        <v>2249.35</v>
      </c>
      <c r="AN22" s="20">
        <v>1018.13</v>
      </c>
      <c r="AO22" s="20">
        <v>487.18</v>
      </c>
      <c r="AP22" s="20">
        <v>885.34</v>
      </c>
      <c r="AQ22" s="20">
        <v>323.63</v>
      </c>
      <c r="AR22" s="20">
        <v>1289.97</v>
      </c>
      <c r="AS22" s="20">
        <v>953.59</v>
      </c>
      <c r="AT22" s="20">
        <v>831.26</v>
      </c>
      <c r="AU22" s="20">
        <v>1029.96</v>
      </c>
      <c r="AV22" s="20">
        <v>391.5</v>
      </c>
      <c r="AW22" s="20">
        <v>669.22</v>
      </c>
      <c r="AX22" s="20">
        <v>4920.5600000000004</v>
      </c>
      <c r="AY22" s="20">
        <v>0</v>
      </c>
      <c r="AZ22" s="20">
        <v>1602.59</v>
      </c>
      <c r="BA22" s="20">
        <v>932.5</v>
      </c>
      <c r="BB22" s="20">
        <v>949.58</v>
      </c>
      <c r="BC22" s="20">
        <v>421.29</v>
      </c>
      <c r="BD22" s="20">
        <v>0.22</v>
      </c>
      <c r="BE22" s="20">
        <v>0.1</v>
      </c>
      <c r="BF22" s="20">
        <v>0.05</v>
      </c>
      <c r="BG22" s="20">
        <v>0.12</v>
      </c>
      <c r="BH22" s="20">
        <v>0.14000000000000001</v>
      </c>
      <c r="BI22" s="20">
        <v>0.65</v>
      </c>
      <c r="BJ22" s="20">
        <v>0</v>
      </c>
      <c r="BK22" s="20">
        <v>2.21</v>
      </c>
      <c r="BL22" s="20">
        <v>0</v>
      </c>
      <c r="BM22" s="20">
        <v>0.66</v>
      </c>
      <c r="BN22" s="20">
        <v>0.02</v>
      </c>
      <c r="BO22" s="20">
        <v>0.01</v>
      </c>
      <c r="BP22" s="20">
        <v>0</v>
      </c>
      <c r="BQ22" s="20">
        <v>0.13</v>
      </c>
      <c r="BR22" s="20">
        <v>0.21</v>
      </c>
      <c r="BS22" s="20">
        <v>2.2000000000000002</v>
      </c>
      <c r="BT22" s="20">
        <v>0</v>
      </c>
      <c r="BU22" s="20">
        <v>0</v>
      </c>
      <c r="BV22" s="20">
        <v>2.68</v>
      </c>
      <c r="BW22" s="20">
        <v>7.0000000000000007E-2</v>
      </c>
      <c r="BX22" s="20">
        <v>0</v>
      </c>
      <c r="BY22" s="20">
        <v>0</v>
      </c>
      <c r="BZ22" s="20">
        <v>0</v>
      </c>
      <c r="CA22" s="20">
        <v>0</v>
      </c>
      <c r="CB22" s="20">
        <v>979.26</v>
      </c>
      <c r="CD22" s="20">
        <v>261.82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33</v>
      </c>
      <c r="CP22" s="20">
        <v>2.99</v>
      </c>
    </row>
    <row r="23" spans="1:94" s="5" customFormat="1" ht="30" x14ac:dyDescent="0.25">
      <c r="B23" s="11" t="s">
        <v>95</v>
      </c>
      <c r="C23" s="7"/>
      <c r="D23" s="7">
        <v>90</v>
      </c>
      <c r="E23" s="7">
        <v>0</v>
      </c>
      <c r="F23" s="7">
        <v>92</v>
      </c>
      <c r="G23" s="7">
        <v>0</v>
      </c>
      <c r="H23" s="7">
        <v>383</v>
      </c>
      <c r="I23" s="7">
        <v>2720</v>
      </c>
      <c r="W23" s="5">
        <v>0</v>
      </c>
      <c r="X23" s="5">
        <v>0</v>
      </c>
      <c r="Y23" s="5">
        <v>0</v>
      </c>
      <c r="Z23" s="5">
        <v>0</v>
      </c>
      <c r="AB23" s="5">
        <v>0</v>
      </c>
      <c r="AC23" s="5">
        <v>900</v>
      </c>
      <c r="AD23" s="5">
        <v>0</v>
      </c>
      <c r="AE23" s="5">
        <v>1.4</v>
      </c>
      <c r="AI23" s="5">
        <v>70</v>
      </c>
    </row>
    <row r="24" spans="1:94" s="5" customFormat="1" ht="15" x14ac:dyDescent="0.25">
      <c r="B24" s="11" t="s">
        <v>96</v>
      </c>
      <c r="C24" s="7"/>
      <c r="D24" s="7">
        <f t="shared" ref="D24:I24" si="0">D22-D23</f>
        <v>-48.17</v>
      </c>
      <c r="E24" s="7">
        <f t="shared" si="0"/>
        <v>6.82</v>
      </c>
      <c r="F24" s="7">
        <f t="shared" si="0"/>
        <v>-69.650000000000006</v>
      </c>
      <c r="G24" s="7">
        <f t="shared" si="0"/>
        <v>6.28</v>
      </c>
      <c r="H24" s="7">
        <f t="shared" si="0"/>
        <v>-203.27</v>
      </c>
      <c r="I24" s="7">
        <f t="shared" si="0"/>
        <v>-1650.56</v>
      </c>
      <c r="W24" s="5">
        <f t="shared" ref="W24:AE24" si="1">W22-W23</f>
        <v>340.26</v>
      </c>
      <c r="X24" s="5">
        <f t="shared" si="1"/>
        <v>126.45</v>
      </c>
      <c r="Y24" s="5">
        <f t="shared" si="1"/>
        <v>444.82</v>
      </c>
      <c r="Z24" s="5">
        <f t="shared" si="1"/>
        <v>7.58</v>
      </c>
      <c r="AA24" s="5">
        <f t="shared" si="1"/>
        <v>53.8</v>
      </c>
      <c r="AB24" s="5">
        <f t="shared" si="1"/>
        <v>1248.1099999999999</v>
      </c>
      <c r="AC24" s="5">
        <f t="shared" si="1"/>
        <v>-551.1</v>
      </c>
      <c r="AD24" s="5">
        <f t="shared" si="1"/>
        <v>2.94</v>
      </c>
      <c r="AE24" s="5">
        <f t="shared" si="1"/>
        <v>-0.99999999999999989</v>
      </c>
      <c r="AI24" s="5">
        <f>AI22-AI23</f>
        <v>-46.83</v>
      </c>
    </row>
    <row r="25" spans="1:94" s="5" customFormat="1" ht="30" x14ac:dyDescent="0.25">
      <c r="B25" s="11" t="s">
        <v>97</v>
      </c>
      <c r="C25" s="7"/>
      <c r="D25" s="7">
        <v>16</v>
      </c>
      <c r="E25" s="7"/>
      <c r="F25" s="7">
        <v>19</v>
      </c>
      <c r="G25" s="7"/>
      <c r="H25" s="7">
        <v>65</v>
      </c>
      <c r="I25" s="7"/>
    </row>
    <row r="26" spans="1:94" s="5" customFormat="1" ht="15" x14ac:dyDescent="0.25">
      <c r="B26" s="11"/>
      <c r="C26" s="7"/>
      <c r="D26" s="7"/>
      <c r="E26" s="7"/>
      <c r="F26" s="7"/>
      <c r="G26" s="7"/>
      <c r="H26" s="7"/>
      <c r="I26" s="7"/>
    </row>
  </sheetData>
  <mergeCells count="10">
    <mergeCell ref="W5:Z5"/>
    <mergeCell ref="AA5:AI5"/>
    <mergeCell ref="F5:G5"/>
    <mergeCell ref="H5:H6"/>
    <mergeCell ref="I5:I6"/>
    <mergeCell ref="A2:I2"/>
    <mergeCell ref="A5:A6"/>
    <mergeCell ref="B5:B6"/>
    <mergeCell ref="C5:C6"/>
    <mergeCell ref="D5:E5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98</v>
      </c>
      <c r="B1" s="79" t="s">
        <v>132</v>
      </c>
      <c r="C1" s="80"/>
      <c r="D1" s="81"/>
      <c r="E1" s="23" t="s">
        <v>99</v>
      </c>
      <c r="F1" s="24"/>
      <c r="I1" s="23" t="s">
        <v>100</v>
      </c>
      <c r="J1" s="25">
        <v>44663</v>
      </c>
    </row>
    <row r="2" spans="1:10" ht="7.5" customHeight="1" thickBot="1" x14ac:dyDescent="0.3"/>
    <row r="3" spans="1:10" ht="15.75" thickBot="1" x14ac:dyDescent="0.3">
      <c r="A3" s="26" t="s">
        <v>101</v>
      </c>
      <c r="B3" s="27" t="s">
        <v>102</v>
      </c>
      <c r="C3" s="27" t="s">
        <v>103</v>
      </c>
      <c r="D3" s="27" t="s">
        <v>104</v>
      </c>
      <c r="E3" s="27" t="s">
        <v>105</v>
      </c>
      <c r="F3" s="27" t="s">
        <v>106</v>
      </c>
      <c r="G3" s="27" t="s">
        <v>107</v>
      </c>
      <c r="H3" s="27" t="s">
        <v>108</v>
      </c>
      <c r="I3" s="27" t="s">
        <v>109</v>
      </c>
      <c r="J3" s="28" t="s">
        <v>110</v>
      </c>
    </row>
    <row r="4" spans="1:10" ht="30" x14ac:dyDescent="0.25">
      <c r="A4" s="29" t="s">
        <v>81</v>
      </c>
      <c r="B4" s="30" t="s">
        <v>111</v>
      </c>
      <c r="C4" s="66" t="s">
        <v>123</v>
      </c>
      <c r="D4" s="32" t="s">
        <v>82</v>
      </c>
      <c r="E4" s="33">
        <v>200</v>
      </c>
      <c r="F4" s="34">
        <v>20.6</v>
      </c>
      <c r="G4" s="33">
        <v>208.44463199999998</v>
      </c>
      <c r="H4" s="35">
        <v>6.53</v>
      </c>
      <c r="I4" s="35">
        <v>5.97</v>
      </c>
      <c r="J4" s="36">
        <v>32.549999999999997</v>
      </c>
    </row>
    <row r="5" spans="1:10" x14ac:dyDescent="0.25">
      <c r="A5" s="37"/>
      <c r="B5" s="38" t="s">
        <v>112</v>
      </c>
      <c r="C5" s="67" t="s">
        <v>124</v>
      </c>
      <c r="D5" s="39" t="s">
        <v>83</v>
      </c>
      <c r="E5" s="40">
        <v>200</v>
      </c>
      <c r="F5" s="41">
        <v>3.87</v>
      </c>
      <c r="G5" s="40">
        <v>134.767248</v>
      </c>
      <c r="H5" s="42">
        <v>3.64</v>
      </c>
      <c r="I5" s="42">
        <v>3.34</v>
      </c>
      <c r="J5" s="43">
        <v>24.1</v>
      </c>
    </row>
    <row r="6" spans="1:10" x14ac:dyDescent="0.25">
      <c r="A6" s="37"/>
      <c r="B6" s="38" t="s">
        <v>113</v>
      </c>
      <c r="C6" s="68" t="s">
        <v>125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7" t="s">
        <v>125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46"/>
      <c r="D8" s="47"/>
      <c r="E8" s="48"/>
      <c r="F8" s="49">
        <f>SUM(F4:F7)</f>
        <v>28.000000000000004</v>
      </c>
      <c r="G8" s="48"/>
      <c r="H8" s="50"/>
      <c r="I8" s="50"/>
      <c r="J8" s="51"/>
    </row>
    <row r="9" spans="1:10" ht="15.75" thickBot="1" x14ac:dyDescent="0.3">
      <c r="A9" s="37"/>
      <c r="B9" s="45"/>
      <c r="C9" s="46"/>
      <c r="D9" s="47"/>
      <c r="E9" s="48"/>
      <c r="F9" s="49"/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114</v>
      </c>
      <c r="B12" s="58" t="s">
        <v>115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87</v>
      </c>
      <c r="B15" s="59" t="s">
        <v>116</v>
      </c>
      <c r="C15" s="69"/>
      <c r="D15" s="60"/>
      <c r="E15" s="61"/>
      <c r="F15" s="62"/>
      <c r="G15" s="61"/>
      <c r="H15" s="63"/>
      <c r="I15" s="63"/>
      <c r="J15" s="64"/>
    </row>
    <row r="16" spans="1:10" x14ac:dyDescent="0.25">
      <c r="A16" s="37"/>
      <c r="B16" s="38" t="s">
        <v>117</v>
      </c>
      <c r="C16" s="69" t="s">
        <v>126</v>
      </c>
      <c r="D16" s="60" t="s">
        <v>88</v>
      </c>
      <c r="E16" s="61">
        <v>200</v>
      </c>
      <c r="F16" s="62">
        <v>4.2699999999999996</v>
      </c>
      <c r="G16" s="61">
        <v>54.751214000000004</v>
      </c>
      <c r="H16" s="63">
        <v>1.46</v>
      </c>
      <c r="I16" s="63">
        <v>2.41</v>
      </c>
      <c r="J16" s="64">
        <v>7.41</v>
      </c>
    </row>
    <row r="17" spans="1:10" x14ac:dyDescent="0.25">
      <c r="A17" s="37"/>
      <c r="B17" s="38" t="s">
        <v>118</v>
      </c>
      <c r="C17" s="68" t="s">
        <v>127</v>
      </c>
      <c r="D17" s="39" t="s">
        <v>89</v>
      </c>
      <c r="E17" s="40">
        <v>150</v>
      </c>
      <c r="F17" s="41">
        <v>8.2899999999999991</v>
      </c>
      <c r="G17" s="40">
        <v>183.94017449999998</v>
      </c>
      <c r="H17" s="42">
        <v>5.3</v>
      </c>
      <c r="I17" s="42">
        <v>2.98</v>
      </c>
      <c r="J17" s="43">
        <v>34.11</v>
      </c>
    </row>
    <row r="18" spans="1:10" x14ac:dyDescent="0.25">
      <c r="A18" s="37"/>
      <c r="B18" s="38" t="s">
        <v>119</v>
      </c>
      <c r="C18" s="68" t="s">
        <v>128</v>
      </c>
      <c r="D18" s="39" t="s">
        <v>90</v>
      </c>
      <c r="E18" s="40">
        <v>100</v>
      </c>
      <c r="F18" s="41">
        <v>37.770000000000003</v>
      </c>
      <c r="G18" s="40">
        <v>143.5580875833333</v>
      </c>
      <c r="H18" s="42">
        <v>16.440000000000001</v>
      </c>
      <c r="I18" s="42">
        <v>6.15</v>
      </c>
      <c r="J18" s="43">
        <v>5.67</v>
      </c>
    </row>
    <row r="19" spans="1:10" x14ac:dyDescent="0.25">
      <c r="A19" s="37"/>
      <c r="B19" s="38" t="s">
        <v>120</v>
      </c>
      <c r="C19" s="68" t="s">
        <v>129</v>
      </c>
      <c r="D19" s="39" t="s">
        <v>91</v>
      </c>
      <c r="E19" s="40">
        <v>180</v>
      </c>
      <c r="F19" s="41">
        <v>1.23</v>
      </c>
      <c r="G19" s="40">
        <v>34.022008799999995</v>
      </c>
      <c r="H19" s="42">
        <v>7.0000000000000007E-2</v>
      </c>
      <c r="I19" s="42">
        <v>0.02</v>
      </c>
      <c r="J19" s="43">
        <v>8.85</v>
      </c>
    </row>
    <row r="20" spans="1:10" x14ac:dyDescent="0.25">
      <c r="A20" s="37"/>
      <c r="B20" s="38" t="s">
        <v>121</v>
      </c>
      <c r="C20" s="68" t="s">
        <v>125</v>
      </c>
      <c r="D20" s="39" t="s">
        <v>84</v>
      </c>
      <c r="E20" s="40">
        <v>45</v>
      </c>
      <c r="F20" s="41">
        <v>3.18</v>
      </c>
      <c r="G20" s="40">
        <v>100.75545</v>
      </c>
      <c r="H20" s="42">
        <v>2.98</v>
      </c>
      <c r="I20" s="42">
        <v>0.3</v>
      </c>
      <c r="J20" s="43">
        <v>21.11</v>
      </c>
    </row>
    <row r="21" spans="1:10" x14ac:dyDescent="0.25">
      <c r="A21" s="37"/>
      <c r="B21" s="38" t="s">
        <v>122</v>
      </c>
      <c r="C21" s="68" t="s">
        <v>125</v>
      </c>
      <c r="D21" s="39" t="s">
        <v>85</v>
      </c>
      <c r="E21" s="40">
        <v>25</v>
      </c>
      <c r="F21" s="41">
        <v>1.76</v>
      </c>
      <c r="G21" s="40">
        <v>48.344999999999999</v>
      </c>
      <c r="H21" s="42">
        <v>1.65</v>
      </c>
      <c r="I21" s="42">
        <v>0.3</v>
      </c>
      <c r="J21" s="43">
        <v>10.43</v>
      </c>
    </row>
    <row r="22" spans="1:10" x14ac:dyDescent="0.25">
      <c r="A22" s="37"/>
      <c r="B22" s="65"/>
      <c r="C22" s="68" t="s">
        <v>125</v>
      </c>
      <c r="D22" s="39" t="s">
        <v>133</v>
      </c>
      <c r="E22" s="40">
        <v>115</v>
      </c>
      <c r="F22" s="41">
        <v>22.5</v>
      </c>
      <c r="G22" s="40">
        <v>55.008400000000002</v>
      </c>
      <c r="H22" s="42">
        <v>0.45</v>
      </c>
      <c r="I22" s="42">
        <v>0.45</v>
      </c>
      <c r="J22" s="43">
        <v>13.11</v>
      </c>
    </row>
    <row r="23" spans="1:10" ht="15.75" thickBot="1" x14ac:dyDescent="0.3">
      <c r="A23" s="52"/>
      <c r="B23" s="45"/>
      <c r="C23" s="45"/>
      <c r="D23" s="53"/>
      <c r="E23" s="54"/>
      <c r="F23" s="55">
        <f>SUM(F16:F22)</f>
        <v>79</v>
      </c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2022-04-11T07:04:26Z</dcterms:modified>
</cp:coreProperties>
</file>