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ПИТАНИЕ\2025\"/>
    </mc:Choice>
  </mc:AlternateContent>
  <xr:revisionPtr revIDLastSave="0" documentId="13_ncr:1_{DEAFA728-A6A4-4FB4-A66E-82159FE20DEE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 l="1"/>
  <c r="L170" i="1" l="1"/>
  <c r="L152" i="1"/>
  <c r="L133" i="1"/>
  <c r="L114" i="1"/>
  <c r="L95" i="1"/>
  <c r="L76" i="1"/>
  <c r="L57" i="1"/>
  <c r="L45" i="1"/>
  <c r="L38" i="1"/>
  <c r="L26" i="1"/>
  <c r="L19" i="1"/>
  <c r="J45" i="1" l="1"/>
  <c r="I45" i="1"/>
  <c r="L154" i="1"/>
  <c r="L151" i="1"/>
  <c r="L159" i="1" s="1"/>
  <c r="B196" i="1"/>
  <c r="A196" i="1"/>
  <c r="L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G185" i="1"/>
  <c r="G196" i="1" s="1"/>
  <c r="F185" i="1"/>
  <c r="F196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60" i="1"/>
  <c r="A160" i="1"/>
  <c r="J159" i="1"/>
  <c r="I159" i="1"/>
  <c r="H159" i="1"/>
  <c r="G159" i="1"/>
  <c r="F159" i="1"/>
  <c r="B150" i="1"/>
  <c r="A150" i="1"/>
  <c r="L149" i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4" i="1"/>
  <c r="A74" i="1"/>
  <c r="L73" i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54" i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H45" i="1"/>
  <c r="G45" i="1"/>
  <c r="F45" i="1"/>
  <c r="B36" i="1"/>
  <c r="A36" i="1"/>
  <c r="L35" i="1"/>
  <c r="J35" i="1"/>
  <c r="I35" i="1"/>
  <c r="H35" i="1"/>
  <c r="H46" i="1" s="1"/>
  <c r="G35" i="1"/>
  <c r="G46" i="1" s="1"/>
  <c r="F35" i="1"/>
  <c r="F46" i="1" s="1"/>
  <c r="H27" i="1"/>
  <c r="B27" i="1"/>
  <c r="A27" i="1"/>
  <c r="J26" i="1"/>
  <c r="I26" i="1"/>
  <c r="H26" i="1"/>
  <c r="G26" i="1"/>
  <c r="F26" i="1"/>
  <c r="B17" i="1"/>
  <c r="A17" i="1"/>
  <c r="L16" i="1"/>
  <c r="L27" i="1" s="1"/>
  <c r="J16" i="1"/>
  <c r="J27" i="1" s="1"/>
  <c r="I16" i="1"/>
  <c r="I27" i="1" s="1"/>
  <c r="H16" i="1"/>
  <c r="G16" i="1"/>
  <c r="G27" i="1" s="1"/>
  <c r="G197" i="1" s="1"/>
  <c r="F16" i="1"/>
  <c r="F27" i="1" s="1"/>
  <c r="F197" i="1" s="1"/>
  <c r="H196" i="1" l="1"/>
  <c r="L141" i="1"/>
  <c r="L122" i="1"/>
  <c r="L84" i="1"/>
  <c r="L65" i="1"/>
  <c r="L46" i="1"/>
  <c r="J46" i="1"/>
  <c r="J197" i="1" s="1"/>
  <c r="I46" i="1"/>
  <c r="I197" i="1" s="1"/>
  <c r="L160" i="1"/>
  <c r="H197" i="1"/>
  <c r="L197" i="1" l="1"/>
</calcChain>
</file>

<file path=xl/sharedStrings.xml><?xml version="1.0" encoding="utf-8"?>
<sst xmlns="http://schemas.openxmlformats.org/spreadsheetml/2006/main" count="346" uniqueCount="143">
  <si>
    <t>Школа</t>
  </si>
  <si>
    <t>МАОУ " СОШ № 30 имени 10-го гвардейского УДТК"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</si>
  <si>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</si>
  <si>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</si>
  <si>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</si>
  <si>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</si>
  <si>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</si>
  <si>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Азаренкова И.М,</t>
  </si>
  <si>
    <t>Возрастная категория</t>
  </si>
  <si>
    <t>от 7 до 11 лет (стандартное)</t>
  </si>
  <si>
    <t>дата</t>
  </si>
  <si>
    <t>от 7 до 11 лет обед + полдник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</si>
  <si>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</si>
  <si>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</si>
  <si>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</si>
  <si>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</si>
  <si>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</si>
  <si>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</si>
  <si>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</si>
  <si>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</si>
  <si>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</si>
  <si>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</si>
  <si>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</si>
  <si>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</si>
  <si>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</si>
  <si>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</si>
  <si>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</si>
  <si>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Полдник</t>
  </si>
  <si>
    <t>булочное</t>
  </si>
  <si>
    <t>Булочка с маком</t>
  </si>
  <si>
    <t>772/2004</t>
  </si>
  <si>
    <t>напиток</t>
  </si>
  <si>
    <t>Чай с лимоном</t>
  </si>
  <si>
    <t>686/2004</t>
  </si>
  <si>
    <t>фрукты</t>
  </si>
  <si>
    <t>фрукт</t>
  </si>
  <si>
    <t>пром.</t>
  </si>
  <si>
    <t>итого</t>
  </si>
  <si>
    <t>Обед</t>
  </si>
  <si>
    <t>закуска</t>
  </si>
  <si>
    <t>Икра из кабачков</t>
  </si>
  <si>
    <t>1 блюдо</t>
  </si>
  <si>
    <t>Суп-пюре гороховый с гренками</t>
  </si>
  <si>
    <t>272/2003</t>
  </si>
  <si>
    <t>2 блюдо</t>
  </si>
  <si>
    <t>Биточек мясной с маслом</t>
  </si>
  <si>
    <t>451/2004</t>
  </si>
  <si>
    <t>гарнир</t>
  </si>
  <si>
    <t>Макаронные изделия отварные</t>
  </si>
  <si>
    <t>516/2004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</si>
  <si>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</si>
  <si>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</si>
  <si>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</si>
  <si>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</si>
  <si>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</si>
  <si>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Итого за день:</t>
  </si>
  <si>
    <t>687/1996</t>
  </si>
  <si>
    <t>Яйцо вареное</t>
  </si>
  <si>
    <t>337/2004</t>
  </si>
  <si>
    <t>Овощи свежие сезонные</t>
  </si>
  <si>
    <t xml:space="preserve">Суп картофельный с вермишелью и курицей </t>
  </si>
  <si>
    <t>112/2007</t>
  </si>
  <si>
    <t>80/75</t>
  </si>
  <si>
    <t>Греча отварная</t>
  </si>
  <si>
    <t>302/2007</t>
  </si>
  <si>
    <t>Компот из сухофруктов</t>
  </si>
  <si>
    <t>349/2007</t>
  </si>
  <si>
    <t>Булочное</t>
  </si>
  <si>
    <t>ТТК 47</t>
  </si>
  <si>
    <t>Чай с сахаром</t>
  </si>
  <si>
    <t>685/2004</t>
  </si>
  <si>
    <t>Йогурт</t>
  </si>
  <si>
    <t>Огурец с зеленью свежий порц.</t>
  </si>
  <si>
    <t>17/2007</t>
  </si>
  <si>
    <t>Тефтели мясные с соусом</t>
  </si>
  <si>
    <t>461/2004</t>
  </si>
  <si>
    <t>Компот из сухофруктов (абрикос)</t>
  </si>
  <si>
    <t>Хлеб пшеничный</t>
  </si>
  <si>
    <t xml:space="preserve">Хлеб ржаной </t>
  </si>
  <si>
    <t>ттк 1/2004</t>
  </si>
  <si>
    <t>Напиток витамин. из шиповника</t>
  </si>
  <si>
    <t>66/2003</t>
  </si>
  <si>
    <t>Щи из свежей капусты со сметаной</t>
  </si>
  <si>
    <t>170/2004</t>
  </si>
  <si>
    <t>Котлета куринная из грудки куры</t>
  </si>
  <si>
    <t>498/2004</t>
  </si>
  <si>
    <t>Рис припущенный с овощами</t>
  </si>
  <si>
    <t>512/2004</t>
  </si>
  <si>
    <t>Компот из вишни</t>
  </si>
  <si>
    <t>638/2004</t>
  </si>
  <si>
    <t>Слойка "Свердловская" с джемом</t>
  </si>
  <si>
    <t>Сок фруктовый</t>
  </si>
  <si>
    <t>пром</t>
  </si>
  <si>
    <t>Борщ со свежей капустой.курой и со сметаной</t>
  </si>
  <si>
    <t>82/2004</t>
  </si>
  <si>
    <t>Филе грудки куры с овощами</t>
  </si>
  <si>
    <t>260/2007</t>
  </si>
  <si>
    <t>Картофель отварной</t>
  </si>
  <si>
    <t>Компот</t>
  </si>
  <si>
    <t>Хлеб пшеничный витаминизированный</t>
  </si>
  <si>
    <t>ВТОРАЯ НЕДЕЛЯ</t>
  </si>
  <si>
    <t>Запеканка творожн. со сгущен. молоком</t>
  </si>
  <si>
    <t>366/2004</t>
  </si>
  <si>
    <t>Ассорти овощное (огурец, помидор, морковь)</t>
  </si>
  <si>
    <t>Суп пюре из разных овощей с гренками</t>
  </si>
  <si>
    <t>Плов со свининой ГОСТ(детское питание)</t>
  </si>
  <si>
    <t>436/2004</t>
  </si>
  <si>
    <t>Напиток из свежих яблок</t>
  </si>
  <si>
    <t>701/2004</t>
  </si>
  <si>
    <t>полдник</t>
  </si>
  <si>
    <t xml:space="preserve">Каша "Дружба" греча/рис с маслом </t>
  </si>
  <si>
    <t>200/5</t>
  </si>
  <si>
    <t>Суп картофельный с горохом (бобовыми)</t>
  </si>
  <si>
    <t>Тефтели из печени с соусом</t>
  </si>
  <si>
    <t>Макароны отварные</t>
  </si>
  <si>
    <t>Компот из смородины</t>
  </si>
  <si>
    <t xml:space="preserve">Чай с сахаром </t>
  </si>
  <si>
    <t>Фрукт</t>
  </si>
  <si>
    <t>Крестьянский с крупой</t>
  </si>
  <si>
    <t>Биточек из говядины с соусом</t>
  </si>
  <si>
    <t>268/2007</t>
  </si>
  <si>
    <t>Каша гречневая рассыпчатая</t>
  </si>
  <si>
    <t>ТТК 42</t>
  </si>
  <si>
    <t>кисломолоч.</t>
  </si>
  <si>
    <t>Суп картофельный с вермишелью и курой</t>
  </si>
  <si>
    <t>Рис припущенный</t>
  </si>
  <si>
    <t>Рогалик "Посадский" с вареной сгущенкой</t>
  </si>
  <si>
    <t>Напиток из вишни</t>
  </si>
  <si>
    <t>Суп рыбный с горбушей</t>
  </si>
  <si>
    <t>Жаркое по-домашнему из грудки куры</t>
  </si>
  <si>
    <t>Среднее значение за период:</t>
  </si>
  <si>
    <t>Согласовал:</t>
  </si>
  <si>
    <t>Индивидуальный предприниматель Русалев Д.В.</t>
  </si>
  <si>
    <t>125 руб.</t>
  </si>
  <si>
    <t>185 руб.</t>
  </si>
  <si>
    <t>Лепешка сметанная</t>
  </si>
  <si>
    <t>Сдоба "Майская"</t>
  </si>
  <si>
    <t>Ватрушка сдобная с творогом</t>
  </si>
  <si>
    <t>Сдоба "Изюминка"</t>
  </si>
  <si>
    <t>Гуляш из свинины ГОСТ (детское питание)</t>
  </si>
  <si>
    <t>Суп-пюре из разных овощей с гренками</t>
  </si>
  <si>
    <t>гор.блюдо</t>
  </si>
  <si>
    <t>кисломолочное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</si>
</sst>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E7E6E6"/>
      </patternFill>
    </fill>
    <fill>
      <patternFill patternType="solid">
        <fgColor rgb="FF99FF99"/>
        <bgColor rgb="FFCCFFFF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theme="0"/>
        <bgColor rgb="FFE7E6E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0" fontId="1" fillId="0" borderId="1" xfId="0" applyFont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1" fillId="3" borderId="4" xfId="0" applyFont="1" applyFill="1" applyBorder="1" applyAlignment="1"/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0" xfId="0" applyFont="1" applyBorder="1" applyAlignment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7" xfId="0" applyFont="1" applyBorder="1" applyAlignme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3" xfId="0" applyBorder="1"/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vertical="top" wrapText="1"/>
    </xf>
    <xf numFmtId="0" fontId="1" fillId="5" borderId="22" xfId="0" applyFont="1" applyFill="1" applyBorder="1" applyAlignment="1">
      <alignment horizontal="center" vertical="top" wrapText="1"/>
    </xf>
    <xf numFmtId="0" fontId="1" fillId="6" borderId="22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5" borderId="22" xfId="0" applyFont="1" applyFill="1" applyBorder="1" applyAlignment="1">
      <alignment vertical="top" wrapText="1"/>
    </xf>
    <xf numFmtId="0" fontId="1" fillId="5" borderId="2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0" borderId="2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7" borderId="0" xfId="0" applyFont="1" applyFill="1" applyBorder="1" applyAlignment="1" applyProtection="1">
      <alignment horizontal="left" wrapText="1"/>
      <protection locked="0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7" borderId="0" xfId="0" applyFont="1" applyFill="1" applyBorder="1" applyAlignment="1" applyProtection="1">
      <alignment horizontal="left" wrapText="1"/>
      <protection locked="0"/>
    </xf>
    <xf numFmtId="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97"/>
  <sheetViews>
    <sheetView tabSelected="1" zoomScaleNormal="100" workbookViewId="0">
      <pane xSplit="4" ySplit="8" topLeftCell="E180" activePane="bottomRight" state="frozen"/>
      <selection pane="topRight" activeCell="E1" sqref="E1"/>
      <selection pane="bottomLeft" activeCell="A177" sqref="A177"/>
      <selection pane="bottomRight" activeCell="P194" sqref="P19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65" t="s">
        <v>2</v>
      </c>
      <c r="B1" s="65"/>
      <c r="C1" s="66"/>
      <c r="D1" s="67" t="s">
        <v>132</v>
      </c>
      <c r="E1" s="68"/>
      <c r="F1" s="3" t="s">
        <v>131</v>
      </c>
      <c r="G1" s="1" t="s">
        <v>3</v>
      </c>
      <c r="H1" s="64" t="s">
        <v>4</v>
      </c>
      <c r="I1" s="64"/>
      <c r="J1" s="64"/>
      <c r="K1" s="64"/>
    </row>
    <row r="2" spans="1:12" ht="18" customHeight="1" x14ac:dyDescent="0.25">
      <c r="A2" s="4"/>
      <c r="C2" s="1"/>
      <c r="G2" s="1" t="s">
        <v>6</v>
      </c>
      <c r="H2" s="64" t="s">
        <v>7</v>
      </c>
      <c r="I2" s="64"/>
      <c r="J2" s="64"/>
      <c r="K2" s="64"/>
    </row>
    <row r="3" spans="1:12" ht="18" customHeight="1" x14ac:dyDescent="0.25">
      <c r="A3" s="4"/>
      <c r="C3" s="1"/>
      <c r="H3" s="60"/>
      <c r="I3" s="60"/>
      <c r="J3" s="60"/>
      <c r="K3" s="60"/>
    </row>
    <row r="4" spans="1:12" ht="15" customHeight="1" x14ac:dyDescent="0.25">
      <c r="A4" s="2" t="s">
        <v>0</v>
      </c>
      <c r="C4" s="69" t="s">
        <v>1</v>
      </c>
      <c r="D4" s="69"/>
      <c r="E4" s="69"/>
      <c r="F4" s="3"/>
      <c r="H4" s="70"/>
      <c r="I4" s="70"/>
      <c r="J4" s="70"/>
      <c r="K4" s="70"/>
    </row>
    <row r="5" spans="1:12" ht="18" customHeight="1" x14ac:dyDescent="0.25">
      <c r="A5" s="4" t="s">
        <v>5</v>
      </c>
      <c r="C5" s="1"/>
      <c r="H5" s="70"/>
      <c r="I5" s="70"/>
      <c r="J5" s="70"/>
      <c r="K5" s="70"/>
    </row>
    <row r="6" spans="1:12" s="1" customFormat="1" ht="15" customHeight="1" x14ac:dyDescent="0.2">
      <c r="A6" s="5" t="s">
        <v>8</v>
      </c>
      <c r="D6" s="6"/>
      <c r="E6" s="7" t="s">
        <v>9</v>
      </c>
      <c r="F6" s="8" t="s">
        <v>133</v>
      </c>
      <c r="G6" s="8" t="s">
        <v>10</v>
      </c>
      <c r="H6" s="9">
        <v>9</v>
      </c>
      <c r="I6" s="9">
        <v>1</v>
      </c>
      <c r="J6" s="9">
        <v>2025</v>
      </c>
      <c r="K6" s="10"/>
    </row>
    <row r="7" spans="1:12" s="1" customFormat="1" ht="12.75" x14ac:dyDescent="0.2">
      <c r="D7" s="5"/>
      <c r="E7" s="11" t="s">
        <v>11</v>
      </c>
      <c r="F7" s="8" t="s">
        <v>134</v>
      </c>
      <c r="H7" s="12" t="s">
        <v>12</v>
      </c>
      <c r="I7" s="12" t="s">
        <v>13</v>
      </c>
      <c r="J7" s="12" t="s">
        <v>14</v>
      </c>
    </row>
    <row r="8" spans="1:12" ht="33.75" x14ac:dyDescent="0.25">
      <c r="A8" s="13" t="s">
        <v>15</v>
      </c>
      <c r="B8" s="14" t="s">
        <v>16</v>
      </c>
      <c r="C8" s="15" t="s">
        <v>17</v>
      </c>
      <c r="D8" s="16" t="s">
        <v>18</v>
      </c>
      <c r="E8" s="17" t="s">
        <v>19</v>
      </c>
      <c r="F8" s="17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18" t="s">
        <v>25</v>
      </c>
      <c r="L8" s="16" t="s">
        <v>26</v>
      </c>
    </row>
    <row r="9" spans="1:12" x14ac:dyDescent="0.25">
      <c r="A9" s="19">
        <v>1</v>
      </c>
      <c r="B9" s="19">
        <v>1</v>
      </c>
      <c r="C9" s="20" t="s">
        <v>27</v>
      </c>
      <c r="D9" s="21" t="s">
        <v>28</v>
      </c>
      <c r="E9" s="22" t="s">
        <v>29</v>
      </c>
      <c r="F9" s="23">
        <v>75</v>
      </c>
      <c r="G9" s="23">
        <v>5.0999999999999996</v>
      </c>
      <c r="H9" s="23">
        <v>8.32</v>
      </c>
      <c r="I9" s="23">
        <v>33.75</v>
      </c>
      <c r="J9" s="23">
        <v>195</v>
      </c>
      <c r="K9" s="24" t="s">
        <v>30</v>
      </c>
      <c r="L9" s="23">
        <v>25.8</v>
      </c>
    </row>
    <row r="10" spans="1:12" x14ac:dyDescent="0.25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32" t="s">
        <v>31</v>
      </c>
      <c r="E11" s="29" t="s">
        <v>32</v>
      </c>
      <c r="F11" s="30">
        <v>200</v>
      </c>
      <c r="G11" s="30">
        <v>0.3</v>
      </c>
      <c r="H11" s="30">
        <v>0</v>
      </c>
      <c r="I11" s="30">
        <v>16</v>
      </c>
      <c r="J11" s="30">
        <v>65</v>
      </c>
      <c r="K11" s="31" t="s">
        <v>33</v>
      </c>
      <c r="L11" s="30">
        <v>5.2</v>
      </c>
    </row>
    <row r="12" spans="1:12" x14ac:dyDescent="0.25">
      <c r="A12" s="25"/>
      <c r="B12" s="26"/>
      <c r="C12" s="27"/>
      <c r="D12" s="32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25"/>
      <c r="B13" s="26"/>
      <c r="C13" s="27"/>
      <c r="D13" s="32" t="s">
        <v>34</v>
      </c>
      <c r="E13" s="29" t="s">
        <v>35</v>
      </c>
      <c r="F13" s="30">
        <v>100</v>
      </c>
      <c r="G13" s="30"/>
      <c r="H13" s="30"/>
      <c r="I13" s="30"/>
      <c r="J13" s="30">
        <v>35</v>
      </c>
      <c r="K13" s="31" t="s">
        <v>36</v>
      </c>
      <c r="L13" s="30">
        <v>29</v>
      </c>
    </row>
    <row r="14" spans="1:12" x14ac:dyDescent="0.25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33"/>
      <c r="B16" s="34"/>
      <c r="C16" s="35"/>
      <c r="D16" s="36" t="s">
        <v>37</v>
      </c>
      <c r="E16" s="37"/>
      <c r="F16" s="38">
        <f>SUM(F9:F15)</f>
        <v>375</v>
      </c>
      <c r="G16" s="38">
        <f>SUM(G9:G15)</f>
        <v>5.3999999999999995</v>
      </c>
      <c r="H16" s="38">
        <f>SUM(H9:H15)</f>
        <v>8.32</v>
      </c>
      <c r="I16" s="38">
        <f>SUM(I9:I15)</f>
        <v>49.75</v>
      </c>
      <c r="J16" s="39">
        <f>SUM(J9:J15)</f>
        <v>295</v>
      </c>
      <c r="K16" s="40"/>
      <c r="L16" s="38">
        <f>SUM(L9:L15)</f>
        <v>60</v>
      </c>
    </row>
    <row r="17" spans="1:12" x14ac:dyDescent="0.25">
      <c r="A17" s="19">
        <f>A9</f>
        <v>1</v>
      </c>
      <c r="B17" s="19">
        <f>B9</f>
        <v>1</v>
      </c>
      <c r="C17" s="20" t="s">
        <v>38</v>
      </c>
      <c r="D17" s="41" t="s">
        <v>39</v>
      </c>
      <c r="E17" s="29" t="s">
        <v>40</v>
      </c>
      <c r="F17" s="30">
        <v>60</v>
      </c>
      <c r="G17" s="30">
        <v>0</v>
      </c>
      <c r="H17" s="30">
        <v>4.2</v>
      </c>
      <c r="I17" s="30">
        <v>4.2</v>
      </c>
      <c r="J17" s="30">
        <v>54</v>
      </c>
      <c r="K17" s="31" t="s">
        <v>36</v>
      </c>
      <c r="L17" s="30">
        <v>10</v>
      </c>
    </row>
    <row r="18" spans="1:12" x14ac:dyDescent="0.25">
      <c r="A18" s="25"/>
      <c r="B18" s="26"/>
      <c r="C18" s="27"/>
      <c r="D18" s="32" t="s">
        <v>41</v>
      </c>
      <c r="E18" s="29" t="s">
        <v>42</v>
      </c>
      <c r="F18" s="30">
        <v>215</v>
      </c>
      <c r="G18" s="30">
        <v>8</v>
      </c>
      <c r="H18" s="30">
        <v>7</v>
      </c>
      <c r="I18" s="30">
        <v>34</v>
      </c>
      <c r="J18" s="30">
        <v>195</v>
      </c>
      <c r="K18" s="31" t="s">
        <v>43</v>
      </c>
      <c r="L18" s="30">
        <v>20</v>
      </c>
    </row>
    <row r="19" spans="1:12" x14ac:dyDescent="0.25">
      <c r="A19" s="25"/>
      <c r="B19" s="26"/>
      <c r="C19" s="27"/>
      <c r="D19" s="32" t="s">
        <v>44</v>
      </c>
      <c r="E19" s="29" t="s">
        <v>45</v>
      </c>
      <c r="F19" s="30">
        <v>95</v>
      </c>
      <c r="G19" s="30">
        <v>7</v>
      </c>
      <c r="H19" s="30">
        <v>9</v>
      </c>
      <c r="I19" s="30">
        <v>11</v>
      </c>
      <c r="J19" s="30">
        <v>165</v>
      </c>
      <c r="K19" s="31" t="s">
        <v>46</v>
      </c>
      <c r="L19" s="30">
        <f>57.9+5</f>
        <v>62.9</v>
      </c>
    </row>
    <row r="20" spans="1:12" x14ac:dyDescent="0.25">
      <c r="A20" s="25"/>
      <c r="B20" s="26"/>
      <c r="C20" s="27"/>
      <c r="D20" s="32" t="s">
        <v>47</v>
      </c>
      <c r="E20" s="29" t="s">
        <v>48</v>
      </c>
      <c r="F20" s="30">
        <v>180</v>
      </c>
      <c r="G20" s="30">
        <v>8.1999999999999993</v>
      </c>
      <c r="H20" s="30">
        <v>11.09</v>
      </c>
      <c r="I20" s="30">
        <v>13</v>
      </c>
      <c r="J20" s="30">
        <v>185</v>
      </c>
      <c r="K20" s="31" t="s">
        <v>49</v>
      </c>
      <c r="L20" s="30">
        <v>9.6999999999999993</v>
      </c>
    </row>
    <row r="21" spans="1:12" x14ac:dyDescent="0.25">
      <c r="A21" s="25"/>
      <c r="B21" s="26"/>
      <c r="C21" s="27"/>
      <c r="D21" s="32" t="s">
        <v>31</v>
      </c>
      <c r="E21" s="29" t="s">
        <v>50</v>
      </c>
      <c r="F21" s="30">
        <v>200</v>
      </c>
      <c r="G21" s="30">
        <v>1</v>
      </c>
      <c r="H21" s="30">
        <v>0</v>
      </c>
      <c r="I21" s="30">
        <v>21</v>
      </c>
      <c r="J21" s="30">
        <v>94</v>
      </c>
      <c r="K21" s="31" t="s">
        <v>36</v>
      </c>
      <c r="L21" s="30">
        <v>18</v>
      </c>
    </row>
    <row r="22" spans="1:12" x14ac:dyDescent="0.25">
      <c r="A22" s="25"/>
      <c r="B22" s="26"/>
      <c r="C22" s="27"/>
      <c r="D22" s="32" t="s">
        <v>51</v>
      </c>
      <c r="E22" s="29" t="s">
        <v>52</v>
      </c>
      <c r="F22" s="30">
        <v>30</v>
      </c>
      <c r="G22" s="30">
        <v>2</v>
      </c>
      <c r="H22" s="30">
        <v>0</v>
      </c>
      <c r="I22" s="30">
        <v>13</v>
      </c>
      <c r="J22" s="30">
        <v>63</v>
      </c>
      <c r="K22" s="31" t="s">
        <v>36</v>
      </c>
      <c r="L22" s="30">
        <v>2.2999999999999998</v>
      </c>
    </row>
    <row r="23" spans="1:12" x14ac:dyDescent="0.25">
      <c r="A23" s="25"/>
      <c r="B23" s="26"/>
      <c r="C23" s="27"/>
      <c r="D23" s="32" t="s">
        <v>53</v>
      </c>
      <c r="E23" s="29" t="s">
        <v>54</v>
      </c>
      <c r="F23" s="30">
        <v>30</v>
      </c>
      <c r="G23" s="30">
        <v>2</v>
      </c>
      <c r="H23" s="30">
        <v>0</v>
      </c>
      <c r="I23" s="30">
        <v>11</v>
      </c>
      <c r="J23" s="30">
        <v>54</v>
      </c>
      <c r="K23" s="31" t="s">
        <v>36</v>
      </c>
      <c r="L23" s="30">
        <v>2.1</v>
      </c>
    </row>
    <row r="24" spans="1:12" x14ac:dyDescent="0.25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x14ac:dyDescent="0.25">
      <c r="A26" s="42"/>
      <c r="B26" s="43"/>
      <c r="C26" s="44"/>
      <c r="D26" s="36" t="s">
        <v>37</v>
      </c>
      <c r="E26" s="37"/>
      <c r="F26" s="38">
        <f>SUM(F17:F25)</f>
        <v>810</v>
      </c>
      <c r="G26" s="38">
        <f>SUM(G17:G25)</f>
        <v>28.2</v>
      </c>
      <c r="H26" s="38">
        <f>SUM(H17:H25)</f>
        <v>31.29</v>
      </c>
      <c r="I26" s="38">
        <f>SUM(I17:I25)</f>
        <v>107.2</v>
      </c>
      <c r="J26" s="39">
        <f>SUM(J17:J25)</f>
        <v>810</v>
      </c>
      <c r="K26" s="40"/>
      <c r="L26" s="38">
        <f>L17+L18+L19+L20+L21+L22+L23</f>
        <v>125</v>
      </c>
    </row>
    <row r="27" spans="1:12" ht="15" customHeight="1" x14ac:dyDescent="0.25">
      <c r="A27" s="45">
        <f>A9</f>
        <v>1</v>
      </c>
      <c r="B27" s="46">
        <f>B9</f>
        <v>1</v>
      </c>
      <c r="C27" s="61" t="s">
        <v>55</v>
      </c>
      <c r="D27" s="61"/>
      <c r="E27" s="47"/>
      <c r="F27" s="48">
        <f>F16+F26</f>
        <v>1185</v>
      </c>
      <c r="G27" s="48">
        <f>G16+G26</f>
        <v>33.6</v>
      </c>
      <c r="H27" s="48">
        <f>H16+H26</f>
        <v>39.61</v>
      </c>
      <c r="I27" s="48">
        <f>I16+I26</f>
        <v>156.94999999999999</v>
      </c>
      <c r="J27" s="49">
        <f>J16+J26</f>
        <v>1105</v>
      </c>
      <c r="K27" s="48"/>
      <c r="L27" s="48">
        <f>L16+L26</f>
        <v>185</v>
      </c>
    </row>
    <row r="28" spans="1:12" x14ac:dyDescent="0.25">
      <c r="A28" s="19">
        <v>1</v>
      </c>
      <c r="B28" s="19">
        <v>2</v>
      </c>
      <c r="C28" s="20" t="s">
        <v>27</v>
      </c>
      <c r="D28" s="21" t="s">
        <v>28</v>
      </c>
      <c r="E28" s="22" t="s">
        <v>126</v>
      </c>
      <c r="F28" s="23">
        <v>75</v>
      </c>
      <c r="G28" s="23">
        <v>9</v>
      </c>
      <c r="H28" s="23">
        <v>4.4000000000000004</v>
      </c>
      <c r="I28" s="23">
        <v>31</v>
      </c>
      <c r="J28" s="23">
        <v>197.6</v>
      </c>
      <c r="K28" s="24" t="s">
        <v>56</v>
      </c>
      <c r="L28" s="23">
        <v>32</v>
      </c>
    </row>
    <row r="29" spans="1:12" x14ac:dyDescent="0.25">
      <c r="A29" s="50"/>
      <c r="B29" s="26"/>
      <c r="C29" s="27"/>
      <c r="D29" s="28"/>
      <c r="E29" s="29" t="s">
        <v>57</v>
      </c>
      <c r="F29" s="30">
        <v>40</v>
      </c>
      <c r="G29" s="30">
        <v>5.0999999999999996</v>
      </c>
      <c r="H29" s="30">
        <v>4.5999999999999996</v>
      </c>
      <c r="I29" s="30">
        <v>0.3</v>
      </c>
      <c r="J29" s="30">
        <v>63</v>
      </c>
      <c r="K29" s="31" t="s">
        <v>58</v>
      </c>
      <c r="L29" s="30">
        <v>22.8</v>
      </c>
    </row>
    <row r="30" spans="1:12" x14ac:dyDescent="0.25">
      <c r="A30" s="50"/>
      <c r="B30" s="26"/>
      <c r="C30" s="27"/>
      <c r="D30" s="32" t="s">
        <v>31</v>
      </c>
      <c r="E30" s="29" t="s">
        <v>32</v>
      </c>
      <c r="F30" s="30">
        <v>200</v>
      </c>
      <c r="G30" s="30">
        <v>0.3</v>
      </c>
      <c r="H30" s="30">
        <v>0</v>
      </c>
      <c r="I30" s="30">
        <v>16</v>
      </c>
      <c r="J30" s="30">
        <v>60</v>
      </c>
      <c r="K30" s="31" t="s">
        <v>33</v>
      </c>
      <c r="L30" s="30">
        <v>5.2</v>
      </c>
    </row>
    <row r="31" spans="1:12" x14ac:dyDescent="0.25">
      <c r="A31" s="50"/>
      <c r="B31" s="26"/>
      <c r="C31" s="27"/>
      <c r="D31" s="32"/>
      <c r="E31" s="29"/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/>
      <c r="L31" s="30">
        <v>0</v>
      </c>
    </row>
    <row r="32" spans="1:12" x14ac:dyDescent="0.25">
      <c r="A32" s="50"/>
      <c r="B32" s="26"/>
      <c r="C32" s="27"/>
      <c r="D32" s="32"/>
      <c r="E32" s="29"/>
      <c r="F32" s="30"/>
      <c r="G32" s="30"/>
      <c r="H32" s="30"/>
      <c r="I32" s="30"/>
      <c r="J32" s="30"/>
      <c r="K32" s="31"/>
      <c r="L32" s="30"/>
    </row>
    <row r="33" spans="1:12" x14ac:dyDescent="0.25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0"/>
    </row>
    <row r="34" spans="1:12" x14ac:dyDescent="0.25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x14ac:dyDescent="0.25">
      <c r="A35" s="51"/>
      <c r="B35" s="34"/>
      <c r="C35" s="35"/>
      <c r="D35" s="36" t="s">
        <v>37</v>
      </c>
      <c r="E35" s="37"/>
      <c r="F35" s="38">
        <f>SUM(F28:F34)</f>
        <v>315</v>
      </c>
      <c r="G35" s="38">
        <f>SUM(G28:G34)</f>
        <v>14.4</v>
      </c>
      <c r="H35" s="38">
        <f>SUM(H28:H34)</f>
        <v>9</v>
      </c>
      <c r="I35" s="38">
        <f>SUM(I28:I34)</f>
        <v>47.3</v>
      </c>
      <c r="J35" s="39">
        <f>SUM(J28:J34)</f>
        <v>320.60000000000002</v>
      </c>
      <c r="K35" s="40"/>
      <c r="L35" s="38">
        <f>SUM(L28:L34)</f>
        <v>60</v>
      </c>
    </row>
    <row r="36" spans="1:12" x14ac:dyDescent="0.25">
      <c r="A36" s="19">
        <f>A28</f>
        <v>1</v>
      </c>
      <c r="B36" s="19">
        <f>B28</f>
        <v>2</v>
      </c>
      <c r="C36" s="20" t="s">
        <v>38</v>
      </c>
      <c r="D36" s="41" t="s">
        <v>39</v>
      </c>
      <c r="E36" s="29" t="s">
        <v>59</v>
      </c>
      <c r="F36" s="30">
        <v>60</v>
      </c>
      <c r="G36" s="30">
        <v>0</v>
      </c>
      <c r="H36" s="30">
        <v>0</v>
      </c>
      <c r="I36" s="30">
        <v>2.52</v>
      </c>
      <c r="J36" s="30">
        <v>18.600000000000001</v>
      </c>
      <c r="K36" s="31"/>
      <c r="L36" s="30">
        <v>12</v>
      </c>
    </row>
    <row r="37" spans="1:12" x14ac:dyDescent="0.25">
      <c r="A37" s="50"/>
      <c r="B37" s="26"/>
      <c r="C37" s="27"/>
      <c r="D37" s="32" t="s">
        <v>41</v>
      </c>
      <c r="E37" s="29" t="s">
        <v>60</v>
      </c>
      <c r="F37" s="30">
        <v>210</v>
      </c>
      <c r="G37" s="30">
        <v>5.9</v>
      </c>
      <c r="H37" s="30">
        <v>4.7</v>
      </c>
      <c r="I37" s="30">
        <v>17</v>
      </c>
      <c r="J37" s="30">
        <v>150</v>
      </c>
      <c r="K37" s="31" t="s">
        <v>61</v>
      </c>
      <c r="L37" s="30">
        <v>18</v>
      </c>
    </row>
    <row r="38" spans="1:12" x14ac:dyDescent="0.25">
      <c r="A38" s="50"/>
      <c r="B38" s="26"/>
      <c r="C38" s="27"/>
      <c r="D38" s="32" t="s">
        <v>44</v>
      </c>
      <c r="E38" s="29" t="s">
        <v>139</v>
      </c>
      <c r="F38" s="30" t="s">
        <v>62</v>
      </c>
      <c r="G38" s="30">
        <v>19.72</v>
      </c>
      <c r="H38" s="30">
        <v>17.89</v>
      </c>
      <c r="I38" s="30">
        <v>4.76</v>
      </c>
      <c r="J38" s="30">
        <v>168.2</v>
      </c>
      <c r="K38" s="31">
        <v>591</v>
      </c>
      <c r="L38" s="30">
        <f>66+5</f>
        <v>71</v>
      </c>
    </row>
    <row r="39" spans="1:12" x14ac:dyDescent="0.25">
      <c r="A39" s="50"/>
      <c r="B39" s="26"/>
      <c r="C39" s="27"/>
      <c r="D39" s="32" t="s">
        <v>47</v>
      </c>
      <c r="E39" s="29" t="s">
        <v>63</v>
      </c>
      <c r="F39" s="30">
        <v>180</v>
      </c>
      <c r="G39" s="30">
        <v>7.3</v>
      </c>
      <c r="H39" s="30">
        <v>5.8</v>
      </c>
      <c r="I39" s="30">
        <v>25</v>
      </c>
      <c r="J39" s="30">
        <v>172.8</v>
      </c>
      <c r="K39" s="31" t="s">
        <v>64</v>
      </c>
      <c r="L39" s="30">
        <v>10.8</v>
      </c>
    </row>
    <row r="40" spans="1:12" x14ac:dyDescent="0.25">
      <c r="A40" s="50"/>
      <c r="B40" s="26"/>
      <c r="C40" s="27"/>
      <c r="D40" s="32" t="s">
        <v>31</v>
      </c>
      <c r="E40" s="29" t="s">
        <v>65</v>
      </c>
      <c r="F40" s="30">
        <v>200</v>
      </c>
      <c r="G40" s="30">
        <v>0.4</v>
      </c>
      <c r="H40" s="30">
        <v>0</v>
      </c>
      <c r="I40" s="30">
        <v>29</v>
      </c>
      <c r="J40" s="30">
        <v>115.6</v>
      </c>
      <c r="K40" s="31" t="s">
        <v>66</v>
      </c>
      <c r="L40" s="30">
        <v>8.8000000000000007</v>
      </c>
    </row>
    <row r="41" spans="1:12" x14ac:dyDescent="0.25">
      <c r="A41" s="50"/>
      <c r="B41" s="26"/>
      <c r="C41" s="27"/>
      <c r="D41" s="32" t="s">
        <v>51</v>
      </c>
      <c r="E41" s="29" t="s">
        <v>52</v>
      </c>
      <c r="F41" s="30">
        <v>30</v>
      </c>
      <c r="G41" s="30">
        <v>2</v>
      </c>
      <c r="H41" s="30">
        <v>0</v>
      </c>
      <c r="I41" s="30">
        <v>13</v>
      </c>
      <c r="J41" s="30">
        <v>63</v>
      </c>
      <c r="K41" s="31" t="s">
        <v>36</v>
      </c>
      <c r="L41" s="30">
        <v>2.2999999999999998</v>
      </c>
    </row>
    <row r="42" spans="1:12" x14ac:dyDescent="0.25">
      <c r="A42" s="50"/>
      <c r="B42" s="26"/>
      <c r="C42" s="27"/>
      <c r="D42" s="32" t="s">
        <v>53</v>
      </c>
      <c r="E42" s="29" t="s">
        <v>54</v>
      </c>
      <c r="F42" s="30">
        <v>30</v>
      </c>
      <c r="G42" s="30">
        <v>2</v>
      </c>
      <c r="H42" s="30">
        <v>0</v>
      </c>
      <c r="I42" s="30">
        <v>11</v>
      </c>
      <c r="J42" s="30">
        <v>54</v>
      </c>
      <c r="K42" s="31" t="s">
        <v>36</v>
      </c>
      <c r="L42" s="30">
        <v>2.1</v>
      </c>
    </row>
    <row r="43" spans="1:12" x14ac:dyDescent="0.25">
      <c r="A43" s="50"/>
      <c r="B43" s="26"/>
      <c r="C43" s="27"/>
      <c r="D43" s="28"/>
      <c r="E43" s="29"/>
      <c r="F43" s="30"/>
      <c r="G43" s="30"/>
      <c r="H43" s="30"/>
      <c r="I43" s="30"/>
      <c r="J43" s="30"/>
      <c r="K43" s="31"/>
      <c r="L43" s="30"/>
    </row>
    <row r="44" spans="1:12" x14ac:dyDescent="0.25">
      <c r="A44" s="50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x14ac:dyDescent="0.25">
      <c r="A45" s="52"/>
      <c r="B45" s="43"/>
      <c r="C45" s="44"/>
      <c r="D45" s="36" t="s">
        <v>37</v>
      </c>
      <c r="E45" s="37"/>
      <c r="F45" s="38">
        <f>SUM(F36:F44)</f>
        <v>710</v>
      </c>
      <c r="G45" s="38">
        <f>SUM(G36:G44)</f>
        <v>37.319999999999993</v>
      </c>
      <c r="H45" s="38">
        <f>SUM(H36:H44)</f>
        <v>28.39</v>
      </c>
      <c r="I45" s="38">
        <f>SUM(I36:I44)</f>
        <v>102.28</v>
      </c>
      <c r="J45" s="39">
        <f>SUM(J36:J44)</f>
        <v>742.19999999999993</v>
      </c>
      <c r="K45" s="40"/>
      <c r="L45" s="38">
        <f>SUM(L36:L44)</f>
        <v>124.99999999999999</v>
      </c>
    </row>
    <row r="46" spans="1:12" ht="15" customHeight="1" x14ac:dyDescent="0.25">
      <c r="A46" s="46">
        <f>A28</f>
        <v>1</v>
      </c>
      <c r="B46" s="46">
        <f>B28</f>
        <v>2</v>
      </c>
      <c r="C46" s="61" t="s">
        <v>55</v>
      </c>
      <c r="D46" s="61"/>
      <c r="E46" s="47"/>
      <c r="F46" s="48">
        <f>F35+F45</f>
        <v>1025</v>
      </c>
      <c r="G46" s="48">
        <f>G35+G45</f>
        <v>51.719999999999992</v>
      </c>
      <c r="H46" s="48">
        <f>H35+H45</f>
        <v>37.39</v>
      </c>
      <c r="I46" s="48">
        <f>I35+I45</f>
        <v>149.57999999999998</v>
      </c>
      <c r="J46" s="49">
        <f>J35+J45</f>
        <v>1062.8</v>
      </c>
      <c r="K46" s="48"/>
      <c r="L46" s="48">
        <f>L35+L45</f>
        <v>185</v>
      </c>
    </row>
    <row r="47" spans="1:12" x14ac:dyDescent="0.25">
      <c r="A47" s="19">
        <v>1</v>
      </c>
      <c r="B47" s="19">
        <v>3</v>
      </c>
      <c r="C47" s="20" t="s">
        <v>27</v>
      </c>
      <c r="D47" s="21" t="s">
        <v>67</v>
      </c>
      <c r="E47" s="22" t="s">
        <v>135</v>
      </c>
      <c r="F47" s="23">
        <v>75</v>
      </c>
      <c r="G47" s="23">
        <v>7.2</v>
      </c>
      <c r="H47" s="23">
        <v>16</v>
      </c>
      <c r="I47" s="23">
        <v>30</v>
      </c>
      <c r="J47" s="23">
        <v>287</v>
      </c>
      <c r="K47" s="24" t="s">
        <v>68</v>
      </c>
      <c r="L47" s="23">
        <v>26</v>
      </c>
    </row>
    <row r="48" spans="1:12" x14ac:dyDescent="0.25">
      <c r="A48" s="25"/>
      <c r="B48" s="26"/>
      <c r="C48" s="27"/>
      <c r="D48" s="28"/>
      <c r="E48" s="29"/>
      <c r="F48" s="30"/>
      <c r="G48" s="30"/>
      <c r="H48" s="30"/>
      <c r="I48" s="30"/>
      <c r="J48" s="30"/>
      <c r="K48" s="31"/>
      <c r="L48" s="30"/>
    </row>
    <row r="49" spans="1:12" x14ac:dyDescent="0.25">
      <c r="A49" s="25"/>
      <c r="B49" s="26"/>
      <c r="C49" s="27"/>
      <c r="D49" s="32" t="s">
        <v>31</v>
      </c>
      <c r="E49" s="29" t="s">
        <v>69</v>
      </c>
      <c r="F49" s="30">
        <v>200</v>
      </c>
      <c r="G49" s="30">
        <v>0.2</v>
      </c>
      <c r="H49" s="30">
        <v>0.1</v>
      </c>
      <c r="I49" s="30">
        <v>15</v>
      </c>
      <c r="J49" s="30">
        <v>58</v>
      </c>
      <c r="K49" s="31" t="s">
        <v>70</v>
      </c>
      <c r="L49" s="30">
        <v>5</v>
      </c>
    </row>
    <row r="50" spans="1:12" x14ac:dyDescent="0.25">
      <c r="A50" s="25"/>
      <c r="B50" s="26"/>
      <c r="C50" s="27"/>
      <c r="D50" s="32" t="s">
        <v>142</v>
      </c>
      <c r="E50" s="29" t="s">
        <v>71</v>
      </c>
      <c r="F50" s="30">
        <v>100</v>
      </c>
      <c r="G50" s="30">
        <v>2.8</v>
      </c>
      <c r="H50" s="30">
        <v>2.1</v>
      </c>
      <c r="I50" s="30">
        <v>11.5</v>
      </c>
      <c r="J50" s="30">
        <v>76</v>
      </c>
      <c r="K50" s="31" t="s">
        <v>36</v>
      </c>
      <c r="L50" s="30">
        <v>29</v>
      </c>
    </row>
    <row r="51" spans="1:12" x14ac:dyDescent="0.25">
      <c r="A51" s="25"/>
      <c r="B51" s="26"/>
      <c r="C51" s="27"/>
      <c r="D51" s="32"/>
      <c r="E51" s="29"/>
      <c r="F51" s="30"/>
      <c r="G51" s="30"/>
      <c r="H51" s="30"/>
      <c r="I51" s="30"/>
      <c r="J51" s="30"/>
      <c r="K51" s="31"/>
      <c r="L51" s="30"/>
    </row>
    <row r="52" spans="1:12" x14ac:dyDescent="0.25">
      <c r="A52" s="25"/>
      <c r="B52" s="26"/>
      <c r="C52" s="27"/>
      <c r="D52" s="28"/>
      <c r="E52" s="29"/>
      <c r="F52" s="30"/>
      <c r="G52" s="30"/>
      <c r="H52" s="30"/>
      <c r="I52" s="30"/>
      <c r="J52" s="30"/>
      <c r="K52" s="31"/>
      <c r="L52" s="30"/>
    </row>
    <row r="53" spans="1:12" x14ac:dyDescent="0.25">
      <c r="A53" s="25"/>
      <c r="B53" s="26"/>
      <c r="C53" s="27"/>
      <c r="D53" s="28"/>
      <c r="E53" s="29"/>
      <c r="F53" s="30"/>
      <c r="G53" s="30"/>
      <c r="H53" s="30"/>
      <c r="I53" s="30"/>
      <c r="J53" s="30"/>
      <c r="K53" s="31"/>
      <c r="L53" s="30"/>
    </row>
    <row r="54" spans="1:12" x14ac:dyDescent="0.25">
      <c r="A54" s="33"/>
      <c r="B54" s="34"/>
      <c r="C54" s="35"/>
      <c r="D54" s="36" t="s">
        <v>37</v>
      </c>
      <c r="E54" s="37"/>
      <c r="F54" s="38">
        <f>SUM(F47:F53)</f>
        <v>375</v>
      </c>
      <c r="G54" s="38">
        <f>SUM(G47:G53)</f>
        <v>10.199999999999999</v>
      </c>
      <c r="H54" s="38">
        <f>SUM(H47:H53)</f>
        <v>18.200000000000003</v>
      </c>
      <c r="I54" s="38">
        <f>SUM(I47:I53)</f>
        <v>56.5</v>
      </c>
      <c r="J54" s="39">
        <f>SUM(J47:J53)</f>
        <v>421</v>
      </c>
      <c r="K54" s="40"/>
      <c r="L54" s="38">
        <f>SUM(L47:L53)</f>
        <v>60</v>
      </c>
    </row>
    <row r="55" spans="1:12" x14ac:dyDescent="0.25">
      <c r="A55" s="19">
        <f>A47</f>
        <v>1</v>
      </c>
      <c r="B55" s="19">
        <f>B47</f>
        <v>3</v>
      </c>
      <c r="C55" s="20" t="s">
        <v>38</v>
      </c>
      <c r="D55" s="41" t="s">
        <v>39</v>
      </c>
      <c r="E55" s="29" t="s">
        <v>72</v>
      </c>
      <c r="F55" s="30">
        <v>60</v>
      </c>
      <c r="G55" s="30">
        <v>0</v>
      </c>
      <c r="H55" s="30">
        <v>0</v>
      </c>
      <c r="I55" s="30">
        <v>3.2</v>
      </c>
      <c r="J55" s="30">
        <v>13.5</v>
      </c>
      <c r="K55" s="31"/>
      <c r="L55" s="30">
        <v>12</v>
      </c>
    </row>
    <row r="56" spans="1:12" x14ac:dyDescent="0.25">
      <c r="A56" s="25"/>
      <c r="B56" s="26"/>
      <c r="C56" s="27"/>
      <c r="D56" s="32" t="s">
        <v>41</v>
      </c>
      <c r="E56" s="29" t="s">
        <v>140</v>
      </c>
      <c r="F56" s="30">
        <v>215</v>
      </c>
      <c r="G56" s="30">
        <v>7.1</v>
      </c>
      <c r="H56" s="30">
        <v>11</v>
      </c>
      <c r="I56" s="30">
        <v>35</v>
      </c>
      <c r="J56" s="30">
        <v>167.5</v>
      </c>
      <c r="K56" s="31" t="s">
        <v>73</v>
      </c>
      <c r="L56" s="30">
        <v>22.3</v>
      </c>
    </row>
    <row r="57" spans="1:12" x14ac:dyDescent="0.25">
      <c r="A57" s="25"/>
      <c r="B57" s="26"/>
      <c r="C57" s="27"/>
      <c r="D57" s="32" t="s">
        <v>44</v>
      </c>
      <c r="E57" s="29" t="s">
        <v>74</v>
      </c>
      <c r="F57" s="30">
        <v>90</v>
      </c>
      <c r="G57" s="30">
        <v>8</v>
      </c>
      <c r="H57" s="30">
        <v>8</v>
      </c>
      <c r="I57" s="30">
        <v>7.8</v>
      </c>
      <c r="J57" s="30">
        <v>120</v>
      </c>
      <c r="K57" s="31" t="s">
        <v>75</v>
      </c>
      <c r="L57" s="30">
        <f>62.3+5</f>
        <v>67.3</v>
      </c>
    </row>
    <row r="58" spans="1:12" x14ac:dyDescent="0.25">
      <c r="A58" s="25"/>
      <c r="B58" s="26"/>
      <c r="C58" s="27"/>
      <c r="D58" s="32" t="s">
        <v>47</v>
      </c>
      <c r="E58" s="29" t="s">
        <v>48</v>
      </c>
      <c r="F58" s="30">
        <v>180</v>
      </c>
      <c r="G58" s="30">
        <v>6.3</v>
      </c>
      <c r="H58" s="30">
        <v>5.0999999999999996</v>
      </c>
      <c r="I58" s="30">
        <v>32</v>
      </c>
      <c r="J58" s="30">
        <v>192</v>
      </c>
      <c r="K58" s="31" t="s">
        <v>49</v>
      </c>
      <c r="L58" s="30">
        <v>9.6999999999999993</v>
      </c>
    </row>
    <row r="59" spans="1:12" x14ac:dyDescent="0.25">
      <c r="A59" s="25"/>
      <c r="B59" s="26"/>
      <c r="C59" s="27"/>
      <c r="D59" s="32" t="s">
        <v>31</v>
      </c>
      <c r="E59" s="29" t="s">
        <v>76</v>
      </c>
      <c r="F59" s="30">
        <v>200</v>
      </c>
      <c r="G59" s="30">
        <v>0.6</v>
      </c>
      <c r="H59" s="30">
        <v>0</v>
      </c>
      <c r="I59" s="30">
        <v>31</v>
      </c>
      <c r="J59" s="30">
        <v>124</v>
      </c>
      <c r="K59" s="31" t="s">
        <v>66</v>
      </c>
      <c r="L59" s="30">
        <v>9.3000000000000007</v>
      </c>
    </row>
    <row r="60" spans="1:12" x14ac:dyDescent="0.25">
      <c r="A60" s="25"/>
      <c r="B60" s="26"/>
      <c r="C60" s="27"/>
      <c r="D60" s="32" t="s">
        <v>51</v>
      </c>
      <c r="E60" s="29" t="s">
        <v>77</v>
      </c>
      <c r="F60" s="30">
        <v>30</v>
      </c>
      <c r="G60" s="30">
        <v>2</v>
      </c>
      <c r="H60" s="30">
        <v>0</v>
      </c>
      <c r="I60" s="30">
        <v>13</v>
      </c>
      <c r="J60" s="30">
        <v>63</v>
      </c>
      <c r="K60" s="31" t="s">
        <v>36</v>
      </c>
      <c r="L60" s="30">
        <v>2.2999999999999998</v>
      </c>
    </row>
    <row r="61" spans="1:12" x14ac:dyDescent="0.25">
      <c r="A61" s="25"/>
      <c r="B61" s="26"/>
      <c r="C61" s="27"/>
      <c r="D61" s="32" t="s">
        <v>53</v>
      </c>
      <c r="E61" s="29" t="s">
        <v>78</v>
      </c>
      <c r="F61" s="30">
        <v>30</v>
      </c>
      <c r="G61" s="30">
        <v>2</v>
      </c>
      <c r="H61" s="30">
        <v>0</v>
      </c>
      <c r="I61" s="30">
        <v>11</v>
      </c>
      <c r="J61" s="30">
        <v>54</v>
      </c>
      <c r="K61" s="31" t="s">
        <v>36</v>
      </c>
      <c r="L61" s="30">
        <v>2.1</v>
      </c>
    </row>
    <row r="62" spans="1:12" x14ac:dyDescent="0.2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spans="1:12" x14ac:dyDescent="0.25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spans="1:12" x14ac:dyDescent="0.25">
      <c r="A64" s="42"/>
      <c r="B64" s="43"/>
      <c r="C64" s="44"/>
      <c r="D64" s="36" t="s">
        <v>37</v>
      </c>
      <c r="E64" s="37"/>
      <c r="F64" s="38">
        <f>SUM(F55:F63)</f>
        <v>805</v>
      </c>
      <c r="G64" s="38">
        <f>SUM(G55:G63)</f>
        <v>26</v>
      </c>
      <c r="H64" s="38">
        <f>SUM(H55:H63)</f>
        <v>24.1</v>
      </c>
      <c r="I64" s="38">
        <f>SUM(I55:I63)</f>
        <v>133</v>
      </c>
      <c r="J64" s="39">
        <f>SUM(J55:J63)</f>
        <v>734</v>
      </c>
      <c r="K64" s="40"/>
      <c r="L64" s="38">
        <f>SUM(L55:L63)</f>
        <v>124.99999999999999</v>
      </c>
    </row>
    <row r="65" spans="1:12" ht="15" customHeight="1" x14ac:dyDescent="0.25">
      <c r="A65" s="45">
        <f>A47</f>
        <v>1</v>
      </c>
      <c r="B65" s="46">
        <f>B47</f>
        <v>3</v>
      </c>
      <c r="C65" s="61" t="s">
        <v>55</v>
      </c>
      <c r="D65" s="61"/>
      <c r="E65" s="47"/>
      <c r="F65" s="48">
        <f>F54+F64</f>
        <v>1180</v>
      </c>
      <c r="G65" s="48">
        <f>G54+G64</f>
        <v>36.200000000000003</v>
      </c>
      <c r="H65" s="48">
        <f>H54+H64</f>
        <v>42.300000000000004</v>
      </c>
      <c r="I65" s="48">
        <f>I54+I64</f>
        <v>189.5</v>
      </c>
      <c r="J65" s="49">
        <f>J54+J64</f>
        <v>1155</v>
      </c>
      <c r="K65" s="48"/>
      <c r="L65" s="48">
        <f>L54+L64</f>
        <v>185</v>
      </c>
    </row>
    <row r="66" spans="1:12" x14ac:dyDescent="0.25">
      <c r="A66" s="19">
        <v>1</v>
      </c>
      <c r="B66" s="19">
        <v>4</v>
      </c>
      <c r="C66" s="20" t="s">
        <v>27</v>
      </c>
      <c r="D66" s="21" t="s">
        <v>67</v>
      </c>
      <c r="E66" s="22" t="s">
        <v>136</v>
      </c>
      <c r="F66" s="23">
        <v>100</v>
      </c>
      <c r="G66" s="23">
        <v>2.2999999999999998</v>
      </c>
      <c r="H66" s="23">
        <v>8.6</v>
      </c>
      <c r="I66" s="23">
        <v>15</v>
      </c>
      <c r="J66" s="23">
        <v>145</v>
      </c>
      <c r="K66" s="53" t="s">
        <v>79</v>
      </c>
      <c r="L66" s="23">
        <v>42</v>
      </c>
    </row>
    <row r="67" spans="1:12" x14ac:dyDescent="0.25">
      <c r="A67" s="25"/>
      <c r="B67" s="26"/>
      <c r="C67" s="27"/>
      <c r="D67" s="28"/>
      <c r="E67" s="29"/>
      <c r="F67" s="30"/>
      <c r="G67" s="30"/>
      <c r="H67" s="30"/>
      <c r="I67" s="30"/>
      <c r="J67" s="30"/>
      <c r="K67" s="31"/>
      <c r="L67" s="30"/>
    </row>
    <row r="68" spans="1:12" x14ac:dyDescent="0.25">
      <c r="A68" s="25"/>
      <c r="B68" s="26"/>
      <c r="C68" s="27"/>
      <c r="D68" s="32" t="s">
        <v>31</v>
      </c>
      <c r="E68" s="29" t="s">
        <v>80</v>
      </c>
      <c r="F68" s="30">
        <v>200</v>
      </c>
      <c r="G68" s="30">
        <v>0</v>
      </c>
      <c r="H68" s="30">
        <v>0</v>
      </c>
      <c r="I68" s="30">
        <v>27</v>
      </c>
      <c r="J68" s="30">
        <v>128</v>
      </c>
      <c r="K68" s="31" t="s">
        <v>81</v>
      </c>
      <c r="L68" s="30">
        <v>18</v>
      </c>
    </row>
    <row r="69" spans="1:12" x14ac:dyDescent="0.25">
      <c r="A69" s="25"/>
      <c r="B69" s="26"/>
      <c r="C69" s="27"/>
      <c r="D69" s="32"/>
      <c r="E69" s="29"/>
      <c r="F69" s="30"/>
      <c r="G69" s="30"/>
      <c r="H69" s="30"/>
      <c r="I69" s="30"/>
      <c r="J69" s="30"/>
      <c r="K69" s="31"/>
      <c r="L69" s="30"/>
    </row>
    <row r="70" spans="1:12" x14ac:dyDescent="0.25">
      <c r="A70" s="25"/>
      <c r="B70" s="26"/>
      <c r="C70" s="27"/>
      <c r="D70" s="32"/>
      <c r="E70" s="29"/>
      <c r="F70" s="30"/>
      <c r="G70" s="30"/>
      <c r="H70" s="30"/>
      <c r="I70" s="30"/>
      <c r="J70" s="30"/>
      <c r="K70" s="31"/>
      <c r="L70" s="30"/>
    </row>
    <row r="71" spans="1:12" x14ac:dyDescent="0.25">
      <c r="A71" s="25"/>
      <c r="B71" s="26"/>
      <c r="C71" s="27"/>
      <c r="D71" s="28"/>
      <c r="E71" s="29"/>
      <c r="F71" s="30"/>
      <c r="G71" s="30"/>
      <c r="H71" s="30"/>
      <c r="I71" s="30"/>
      <c r="J71" s="30"/>
      <c r="K71" s="31"/>
      <c r="L71" s="30"/>
    </row>
    <row r="72" spans="1:12" x14ac:dyDescent="0.25">
      <c r="A72" s="25"/>
      <c r="B72" s="26"/>
      <c r="C72" s="27"/>
      <c r="D72" s="28"/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33"/>
      <c r="B73" s="34"/>
      <c r="C73" s="35"/>
      <c r="D73" s="36" t="s">
        <v>37</v>
      </c>
      <c r="E73" s="37"/>
      <c r="F73" s="38">
        <f>SUM(F66:F72)</f>
        <v>300</v>
      </c>
      <c r="G73" s="38">
        <f>SUM(G66:G72)</f>
        <v>2.2999999999999998</v>
      </c>
      <c r="H73" s="38">
        <f>SUM(H66:H72)</f>
        <v>8.6</v>
      </c>
      <c r="I73" s="38">
        <f>SUM(I66:I72)</f>
        <v>42</v>
      </c>
      <c r="J73" s="39">
        <f>SUM(J66:J72)</f>
        <v>273</v>
      </c>
      <c r="K73" s="40"/>
      <c r="L73" s="38">
        <f>SUM(L66:L72)</f>
        <v>60</v>
      </c>
    </row>
    <row r="74" spans="1:12" x14ac:dyDescent="0.25">
      <c r="A74" s="19">
        <f>A66</f>
        <v>1</v>
      </c>
      <c r="B74" s="19">
        <f>B66</f>
        <v>4</v>
      </c>
      <c r="C74" s="20" t="s">
        <v>38</v>
      </c>
      <c r="D74" s="41" t="s">
        <v>39</v>
      </c>
      <c r="E74" s="29"/>
      <c r="F74" s="30"/>
      <c r="G74" s="30"/>
      <c r="H74" s="30"/>
      <c r="I74" s="30"/>
      <c r="J74" s="30"/>
      <c r="K74" s="31"/>
      <c r="L74" s="30"/>
    </row>
    <row r="75" spans="1:12" x14ac:dyDescent="0.25">
      <c r="A75" s="25"/>
      <c r="B75" s="26"/>
      <c r="C75" s="27"/>
      <c r="D75" s="32" t="s">
        <v>41</v>
      </c>
      <c r="E75" s="29" t="s">
        <v>82</v>
      </c>
      <c r="F75" s="30">
        <v>218</v>
      </c>
      <c r="G75" s="30">
        <v>5.0999999999999996</v>
      </c>
      <c r="H75" s="30">
        <v>5.2</v>
      </c>
      <c r="I75" s="30">
        <v>10</v>
      </c>
      <c r="J75" s="30">
        <v>125</v>
      </c>
      <c r="K75" s="31" t="s">
        <v>83</v>
      </c>
      <c r="L75" s="30">
        <v>25.4</v>
      </c>
    </row>
    <row r="76" spans="1:12" x14ac:dyDescent="0.25">
      <c r="A76" s="25"/>
      <c r="B76" s="26"/>
      <c r="C76" s="27"/>
      <c r="D76" s="32" t="s">
        <v>44</v>
      </c>
      <c r="E76" s="29" t="s">
        <v>84</v>
      </c>
      <c r="F76" s="30">
        <v>90</v>
      </c>
      <c r="G76" s="30">
        <v>12</v>
      </c>
      <c r="H76" s="30">
        <v>15</v>
      </c>
      <c r="I76" s="30">
        <v>12</v>
      </c>
      <c r="J76" s="30">
        <v>190</v>
      </c>
      <c r="K76" s="31" t="s">
        <v>85</v>
      </c>
      <c r="L76" s="30">
        <f>65+5</f>
        <v>70</v>
      </c>
    </row>
    <row r="77" spans="1:12" x14ac:dyDescent="0.25">
      <c r="A77" s="25"/>
      <c r="B77" s="26"/>
      <c r="C77" s="27"/>
      <c r="D77" s="32" t="s">
        <v>47</v>
      </c>
      <c r="E77" s="29" t="s">
        <v>86</v>
      </c>
      <c r="F77" s="30">
        <v>180</v>
      </c>
      <c r="G77" s="30">
        <v>4.3</v>
      </c>
      <c r="H77" s="30">
        <v>7.5</v>
      </c>
      <c r="I77" s="30">
        <v>42</v>
      </c>
      <c r="J77" s="30">
        <v>193.5</v>
      </c>
      <c r="K77" s="31" t="s">
        <v>87</v>
      </c>
      <c r="L77" s="30">
        <v>13.2</v>
      </c>
    </row>
    <row r="78" spans="1:12" x14ac:dyDescent="0.25">
      <c r="A78" s="25"/>
      <c r="B78" s="26"/>
      <c r="C78" s="27"/>
      <c r="D78" s="32" t="s">
        <v>31</v>
      </c>
      <c r="E78" s="29" t="s">
        <v>88</v>
      </c>
      <c r="F78" s="30">
        <v>200</v>
      </c>
      <c r="G78" s="30">
        <v>1.2</v>
      </c>
      <c r="H78" s="30">
        <v>0</v>
      </c>
      <c r="I78" s="30">
        <v>30</v>
      </c>
      <c r="J78" s="30">
        <v>118</v>
      </c>
      <c r="K78" s="31" t="s">
        <v>89</v>
      </c>
      <c r="L78" s="30">
        <v>12</v>
      </c>
    </row>
    <row r="79" spans="1:12" x14ac:dyDescent="0.25">
      <c r="A79" s="25"/>
      <c r="B79" s="26"/>
      <c r="C79" s="27"/>
      <c r="D79" s="32" t="s">
        <v>51</v>
      </c>
      <c r="E79" s="29" t="s">
        <v>52</v>
      </c>
      <c r="F79" s="30">
        <v>30</v>
      </c>
      <c r="G79" s="30">
        <v>2</v>
      </c>
      <c r="H79" s="30">
        <v>0</v>
      </c>
      <c r="I79" s="30">
        <v>13</v>
      </c>
      <c r="J79" s="30">
        <v>63</v>
      </c>
      <c r="K79" s="31" t="s">
        <v>36</v>
      </c>
      <c r="L79" s="30">
        <v>2.2999999999999998</v>
      </c>
    </row>
    <row r="80" spans="1:12" x14ac:dyDescent="0.25">
      <c r="A80" s="25"/>
      <c r="B80" s="26"/>
      <c r="C80" s="27"/>
      <c r="D80" s="32" t="s">
        <v>53</v>
      </c>
      <c r="E80" s="29" t="s">
        <v>54</v>
      </c>
      <c r="F80" s="30">
        <v>30</v>
      </c>
      <c r="G80" s="30">
        <v>2</v>
      </c>
      <c r="H80" s="30">
        <v>0</v>
      </c>
      <c r="I80" s="30">
        <v>11</v>
      </c>
      <c r="J80" s="30">
        <v>54</v>
      </c>
      <c r="K80" s="31" t="s">
        <v>36</v>
      </c>
      <c r="L80" s="30">
        <v>2.1</v>
      </c>
    </row>
    <row r="81" spans="1:12" x14ac:dyDescent="0.2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2" x14ac:dyDescent="0.25">
      <c r="A82" s="25"/>
      <c r="B82" s="26"/>
      <c r="C82" s="27"/>
      <c r="D82" s="28"/>
      <c r="E82" s="29"/>
      <c r="F82" s="30"/>
      <c r="G82" s="30"/>
      <c r="H82" s="30"/>
      <c r="I82" s="30"/>
      <c r="J82" s="30"/>
      <c r="K82" s="31"/>
      <c r="L82" s="30"/>
    </row>
    <row r="83" spans="1:12" x14ac:dyDescent="0.25">
      <c r="A83" s="42"/>
      <c r="B83" s="43"/>
      <c r="C83" s="44"/>
      <c r="D83" s="36" t="s">
        <v>37</v>
      </c>
      <c r="E83" s="37"/>
      <c r="F83" s="38">
        <f>SUM(F74:F82)</f>
        <v>748</v>
      </c>
      <c r="G83" s="38">
        <f>SUM(G74:G82)</f>
        <v>26.6</v>
      </c>
      <c r="H83" s="38">
        <f>SUM(H74:H82)</f>
        <v>27.7</v>
      </c>
      <c r="I83" s="38">
        <f>SUM(I74:I82)</f>
        <v>118</v>
      </c>
      <c r="J83" s="39">
        <f>SUM(J74:J82)</f>
        <v>743.5</v>
      </c>
      <c r="K83" s="40"/>
      <c r="L83" s="38">
        <f>SUM(L74:L82)</f>
        <v>125</v>
      </c>
    </row>
    <row r="84" spans="1:12" ht="15" customHeight="1" x14ac:dyDescent="0.25">
      <c r="A84" s="45">
        <f>A66</f>
        <v>1</v>
      </c>
      <c r="B84" s="46">
        <f>B66</f>
        <v>4</v>
      </c>
      <c r="C84" s="61" t="s">
        <v>55</v>
      </c>
      <c r="D84" s="61"/>
      <c r="E84" s="47"/>
      <c r="F84" s="48">
        <f>F73+F83</f>
        <v>1048</v>
      </c>
      <c r="G84" s="48">
        <f>G73+G83</f>
        <v>28.900000000000002</v>
      </c>
      <c r="H84" s="48">
        <f>H73+H83</f>
        <v>36.299999999999997</v>
      </c>
      <c r="I84" s="48">
        <f>I73+I83</f>
        <v>160</v>
      </c>
      <c r="J84" s="49">
        <f>J73+J83</f>
        <v>1016.5</v>
      </c>
      <c r="K84" s="48"/>
      <c r="L84" s="48">
        <f>L73+L83</f>
        <v>185</v>
      </c>
    </row>
    <row r="85" spans="1:12" x14ac:dyDescent="0.25">
      <c r="A85" s="19">
        <v>1</v>
      </c>
      <c r="B85" s="19">
        <v>5</v>
      </c>
      <c r="C85" s="20" t="s">
        <v>27</v>
      </c>
      <c r="D85" s="21" t="s">
        <v>28</v>
      </c>
      <c r="E85" s="22" t="s">
        <v>90</v>
      </c>
      <c r="F85" s="23">
        <v>100</v>
      </c>
      <c r="G85" s="23">
        <v>7.3</v>
      </c>
      <c r="H85" s="23">
        <v>13.9</v>
      </c>
      <c r="I85" s="23">
        <v>51.1</v>
      </c>
      <c r="J85" s="23">
        <v>353</v>
      </c>
      <c r="K85" s="24" t="s">
        <v>36</v>
      </c>
      <c r="L85" s="23">
        <v>36</v>
      </c>
    </row>
    <row r="86" spans="1:12" x14ac:dyDescent="0.25">
      <c r="A86" s="25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spans="1:12" x14ac:dyDescent="0.25">
      <c r="A87" s="25"/>
      <c r="B87" s="26"/>
      <c r="C87" s="27"/>
      <c r="D87" s="32" t="s">
        <v>31</v>
      </c>
      <c r="E87" s="29" t="s">
        <v>91</v>
      </c>
      <c r="F87" s="30">
        <v>200</v>
      </c>
      <c r="G87" s="30">
        <v>1</v>
      </c>
      <c r="H87" s="30">
        <v>0</v>
      </c>
      <c r="I87" s="30">
        <v>21</v>
      </c>
      <c r="J87" s="30">
        <v>88</v>
      </c>
      <c r="K87" s="31" t="s">
        <v>92</v>
      </c>
      <c r="L87" s="30">
        <v>24</v>
      </c>
    </row>
    <row r="88" spans="1:12" x14ac:dyDescent="0.25">
      <c r="A88" s="25"/>
      <c r="B88" s="26"/>
      <c r="C88" s="27"/>
      <c r="D88" s="32"/>
      <c r="E88" s="29"/>
      <c r="F88" s="30"/>
      <c r="G88" s="30"/>
      <c r="H88" s="30"/>
      <c r="I88" s="30"/>
      <c r="J88" s="30"/>
      <c r="K88" s="31"/>
      <c r="L88" s="30"/>
    </row>
    <row r="89" spans="1:12" x14ac:dyDescent="0.25">
      <c r="A89" s="25"/>
      <c r="B89" s="26"/>
      <c r="C89" s="27"/>
      <c r="D89" s="32"/>
      <c r="E89" s="29"/>
      <c r="F89" s="30"/>
      <c r="G89" s="30"/>
      <c r="H89" s="30"/>
      <c r="I89" s="30"/>
      <c r="J89" s="30"/>
      <c r="K89" s="31"/>
      <c r="L89" s="30"/>
    </row>
    <row r="90" spans="1:12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30"/>
    </row>
    <row r="91" spans="1:12" x14ac:dyDescent="0.25">
      <c r="A91" s="25"/>
      <c r="B91" s="26"/>
      <c r="C91" s="27"/>
      <c r="D91" s="28"/>
      <c r="E91" s="29"/>
      <c r="F91" s="30"/>
      <c r="G91" s="30"/>
      <c r="H91" s="30"/>
      <c r="I91" s="30"/>
      <c r="J91" s="30"/>
      <c r="K91" s="31"/>
      <c r="L91" s="30"/>
    </row>
    <row r="92" spans="1:12" x14ac:dyDescent="0.25">
      <c r="A92" s="33"/>
      <c r="B92" s="34"/>
      <c r="C92" s="35"/>
      <c r="D92" s="36" t="s">
        <v>37</v>
      </c>
      <c r="E92" s="37"/>
      <c r="F92" s="38">
        <f>SUM(F85:F91)</f>
        <v>300</v>
      </c>
      <c r="G92" s="38">
        <f>SUM(G85:G91)</f>
        <v>8.3000000000000007</v>
      </c>
      <c r="H92" s="38">
        <f>SUM(H85:H91)</f>
        <v>13.9</v>
      </c>
      <c r="I92" s="38">
        <f>SUM(I85:I91)</f>
        <v>72.099999999999994</v>
      </c>
      <c r="J92" s="39">
        <f>SUM(J85:J91)</f>
        <v>441</v>
      </c>
      <c r="K92" s="40"/>
      <c r="L92" s="38">
        <f>SUM(L85:L91)</f>
        <v>60</v>
      </c>
    </row>
    <row r="93" spans="1:12" x14ac:dyDescent="0.25">
      <c r="A93" s="19">
        <f>A85</f>
        <v>1</v>
      </c>
      <c r="B93" s="19">
        <f>B85</f>
        <v>5</v>
      </c>
      <c r="C93" s="20" t="s">
        <v>38</v>
      </c>
      <c r="D93" s="41" t="s">
        <v>39</v>
      </c>
      <c r="E93" s="29"/>
      <c r="F93" s="30"/>
      <c r="G93" s="30"/>
      <c r="H93" s="30"/>
      <c r="I93" s="30"/>
      <c r="J93" s="30"/>
      <c r="K93" s="31"/>
      <c r="L93" s="30"/>
    </row>
    <row r="94" spans="1:12" x14ac:dyDescent="0.25">
      <c r="A94" s="25"/>
      <c r="B94" s="26"/>
      <c r="C94" s="27"/>
      <c r="D94" s="32" t="s">
        <v>41</v>
      </c>
      <c r="E94" s="29" t="s">
        <v>93</v>
      </c>
      <c r="F94" s="30">
        <v>215</v>
      </c>
      <c r="G94" s="30">
        <v>1.8</v>
      </c>
      <c r="H94" s="30">
        <v>7.8</v>
      </c>
      <c r="I94" s="30">
        <v>11</v>
      </c>
      <c r="J94" s="30">
        <v>115</v>
      </c>
      <c r="K94" s="31" t="s">
        <v>94</v>
      </c>
      <c r="L94" s="30">
        <v>25.6</v>
      </c>
    </row>
    <row r="95" spans="1:12" x14ac:dyDescent="0.25">
      <c r="A95" s="25"/>
      <c r="B95" s="26"/>
      <c r="C95" s="27"/>
      <c r="D95" s="32" t="s">
        <v>44</v>
      </c>
      <c r="E95" s="29" t="s">
        <v>95</v>
      </c>
      <c r="F95" s="30">
        <v>140</v>
      </c>
      <c r="G95" s="30">
        <v>21</v>
      </c>
      <c r="H95" s="30">
        <v>6</v>
      </c>
      <c r="I95" s="30">
        <v>4.2</v>
      </c>
      <c r="J95" s="30">
        <v>181.5</v>
      </c>
      <c r="K95" s="31" t="s">
        <v>96</v>
      </c>
      <c r="L95" s="30">
        <f>66.9+5</f>
        <v>71.900000000000006</v>
      </c>
    </row>
    <row r="96" spans="1:12" x14ac:dyDescent="0.25">
      <c r="A96" s="25"/>
      <c r="B96" s="26"/>
      <c r="C96" s="27"/>
      <c r="D96" s="32" t="s">
        <v>47</v>
      </c>
      <c r="E96" s="29" t="s">
        <v>97</v>
      </c>
      <c r="F96" s="30">
        <v>180</v>
      </c>
      <c r="G96" s="30">
        <v>3.46</v>
      </c>
      <c r="H96" s="30">
        <v>1.03</v>
      </c>
      <c r="I96" s="30">
        <v>31.55</v>
      </c>
      <c r="J96" s="30">
        <v>171</v>
      </c>
      <c r="K96" s="31" t="s">
        <v>64</v>
      </c>
      <c r="L96" s="30">
        <v>13.9</v>
      </c>
    </row>
    <row r="97" spans="1:12" x14ac:dyDescent="0.25">
      <c r="A97" s="25"/>
      <c r="B97" s="26"/>
      <c r="C97" s="27"/>
      <c r="D97" s="32" t="s">
        <v>31</v>
      </c>
      <c r="E97" s="29" t="s">
        <v>98</v>
      </c>
      <c r="F97" s="30">
        <v>200</v>
      </c>
      <c r="G97" s="30">
        <v>0.4</v>
      </c>
      <c r="H97" s="30">
        <v>0</v>
      </c>
      <c r="I97" s="30">
        <v>29</v>
      </c>
      <c r="J97" s="30">
        <v>115.6</v>
      </c>
      <c r="K97" s="31" t="s">
        <v>66</v>
      </c>
      <c r="L97" s="30">
        <v>9.1999999999999993</v>
      </c>
    </row>
    <row r="98" spans="1:12" x14ac:dyDescent="0.25">
      <c r="A98" s="25"/>
      <c r="B98" s="26"/>
      <c r="C98" s="27"/>
      <c r="D98" s="32" t="s">
        <v>51</v>
      </c>
      <c r="E98" s="29" t="s">
        <v>99</v>
      </c>
      <c r="F98" s="30">
        <v>30</v>
      </c>
      <c r="G98" s="30">
        <v>2</v>
      </c>
      <c r="H98" s="30">
        <v>0</v>
      </c>
      <c r="I98" s="30">
        <v>13</v>
      </c>
      <c r="J98" s="30">
        <v>63</v>
      </c>
      <c r="K98" s="31" t="s">
        <v>36</v>
      </c>
      <c r="L98" s="30">
        <v>2.2999999999999998</v>
      </c>
    </row>
    <row r="99" spans="1:12" x14ac:dyDescent="0.25">
      <c r="A99" s="25"/>
      <c r="B99" s="26"/>
      <c r="C99" s="27"/>
      <c r="D99" s="32" t="s">
        <v>53</v>
      </c>
      <c r="E99" s="29" t="s">
        <v>54</v>
      </c>
      <c r="F99" s="30">
        <v>30</v>
      </c>
      <c r="G99" s="30">
        <v>2</v>
      </c>
      <c r="H99" s="30">
        <v>0</v>
      </c>
      <c r="I99" s="30">
        <v>11</v>
      </c>
      <c r="J99" s="30">
        <v>54</v>
      </c>
      <c r="K99" s="31" t="s">
        <v>36</v>
      </c>
      <c r="L99" s="30">
        <v>2.1</v>
      </c>
    </row>
    <row r="100" spans="1:12" x14ac:dyDescent="0.25">
      <c r="A100" s="25"/>
      <c r="B100" s="26"/>
      <c r="C100" s="27"/>
      <c r="D100" s="28"/>
      <c r="E100" s="29"/>
      <c r="F100" s="30"/>
      <c r="G100" s="30"/>
      <c r="H100" s="30"/>
      <c r="I100" s="30"/>
      <c r="J100" s="30"/>
      <c r="K100" s="31"/>
      <c r="L100" s="30"/>
    </row>
    <row r="101" spans="1:12" x14ac:dyDescent="0.25">
      <c r="A101" s="25"/>
      <c r="B101" s="26"/>
      <c r="C101" s="27"/>
      <c r="D101" s="28"/>
      <c r="E101" s="29"/>
      <c r="F101" s="30"/>
      <c r="G101" s="30"/>
      <c r="H101" s="30"/>
      <c r="I101" s="30"/>
      <c r="J101" s="30"/>
      <c r="K101" s="31"/>
      <c r="L101" s="30"/>
    </row>
    <row r="102" spans="1:12" x14ac:dyDescent="0.25">
      <c r="A102" s="42"/>
      <c r="B102" s="43"/>
      <c r="C102" s="44"/>
      <c r="D102" s="36" t="s">
        <v>37</v>
      </c>
      <c r="E102" s="37"/>
      <c r="F102" s="38">
        <f>SUM(F93:F101)</f>
        <v>795</v>
      </c>
      <c r="G102" s="38">
        <f>SUM(G93:G101)</f>
        <v>30.66</v>
      </c>
      <c r="H102" s="38">
        <f>SUM(H93:H101)</f>
        <v>14.83</v>
      </c>
      <c r="I102" s="38">
        <f>SUM(I93:I101)</f>
        <v>99.75</v>
      </c>
      <c r="J102" s="39">
        <f>SUM(J93:J101)</f>
        <v>700.1</v>
      </c>
      <c r="K102" s="40"/>
      <c r="L102" s="38">
        <f>SUM(L93:L101)</f>
        <v>125</v>
      </c>
    </row>
    <row r="103" spans="1:12" ht="15" customHeight="1" x14ac:dyDescent="0.25">
      <c r="A103" s="45">
        <f>A85</f>
        <v>1</v>
      </c>
      <c r="B103" s="46">
        <f>B85</f>
        <v>5</v>
      </c>
      <c r="C103" s="61" t="s">
        <v>55</v>
      </c>
      <c r="D103" s="61"/>
      <c r="E103" s="54" t="s">
        <v>100</v>
      </c>
      <c r="F103" s="48">
        <f>F92+F102</f>
        <v>1095</v>
      </c>
      <c r="G103" s="48">
        <f>G92+G102</f>
        <v>38.96</v>
      </c>
      <c r="H103" s="48">
        <f>H92+H102</f>
        <v>28.73</v>
      </c>
      <c r="I103" s="48">
        <f>I92+I102</f>
        <v>171.85</v>
      </c>
      <c r="J103" s="49">
        <f>J92+J102</f>
        <v>1141.0999999999999</v>
      </c>
      <c r="K103" s="48"/>
      <c r="L103" s="48">
        <f>L92+L102</f>
        <v>185</v>
      </c>
    </row>
    <row r="104" spans="1:12" x14ac:dyDescent="0.25">
      <c r="A104" s="19">
        <v>2</v>
      </c>
      <c r="B104" s="19">
        <v>1</v>
      </c>
      <c r="C104" s="20" t="s">
        <v>27</v>
      </c>
      <c r="D104" s="21" t="s">
        <v>141</v>
      </c>
      <c r="E104" s="22" t="s">
        <v>101</v>
      </c>
      <c r="F104" s="23">
        <v>150</v>
      </c>
      <c r="G104" s="23">
        <v>18</v>
      </c>
      <c r="H104" s="23">
        <v>7.8</v>
      </c>
      <c r="I104" s="23">
        <v>17.5</v>
      </c>
      <c r="J104" s="23">
        <v>205</v>
      </c>
      <c r="K104" s="24" t="s">
        <v>102</v>
      </c>
      <c r="L104" s="23">
        <v>50.7</v>
      </c>
    </row>
    <row r="105" spans="1:12" x14ac:dyDescent="0.25">
      <c r="A105" s="25"/>
      <c r="B105" s="26"/>
      <c r="C105" s="27"/>
      <c r="D105" s="28"/>
      <c r="E105" s="29"/>
      <c r="F105" s="30"/>
      <c r="G105" s="30"/>
      <c r="H105" s="30"/>
      <c r="I105" s="30"/>
      <c r="J105" s="30"/>
      <c r="K105" s="31"/>
      <c r="L105" s="30"/>
    </row>
    <row r="106" spans="1:12" x14ac:dyDescent="0.25">
      <c r="A106" s="25"/>
      <c r="B106" s="26"/>
      <c r="C106" s="27"/>
      <c r="D106" s="32" t="s">
        <v>31</v>
      </c>
      <c r="E106" s="29" t="s">
        <v>65</v>
      </c>
      <c r="F106" s="30">
        <v>200</v>
      </c>
      <c r="G106" s="30">
        <v>0.4</v>
      </c>
      <c r="H106" s="30">
        <v>0</v>
      </c>
      <c r="I106" s="30">
        <v>29</v>
      </c>
      <c r="J106" s="30">
        <v>115.6</v>
      </c>
      <c r="K106" s="31" t="s">
        <v>66</v>
      </c>
      <c r="L106" s="30">
        <v>9.3000000000000007</v>
      </c>
    </row>
    <row r="107" spans="1:12" x14ac:dyDescent="0.25">
      <c r="A107" s="25"/>
      <c r="B107" s="26"/>
      <c r="C107" s="27"/>
      <c r="D107" s="32"/>
      <c r="E107" s="29"/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1"/>
      <c r="L107" s="30">
        <v>0</v>
      </c>
    </row>
    <row r="108" spans="1:12" x14ac:dyDescent="0.25">
      <c r="A108" s="25"/>
      <c r="B108" s="26"/>
      <c r="C108" s="27"/>
      <c r="D108" s="32" t="s">
        <v>34</v>
      </c>
      <c r="E108" s="29"/>
      <c r="F108" s="30"/>
      <c r="G108" s="30"/>
      <c r="H108" s="30"/>
      <c r="I108" s="30"/>
      <c r="J108" s="30"/>
      <c r="K108" s="31"/>
      <c r="L108" s="30"/>
    </row>
    <row r="109" spans="1:12" x14ac:dyDescent="0.25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30"/>
    </row>
    <row r="110" spans="1:12" x14ac:dyDescent="0.25">
      <c r="A110" s="25"/>
      <c r="B110" s="26"/>
      <c r="C110" s="27"/>
      <c r="D110" s="28"/>
      <c r="E110" s="29"/>
      <c r="F110" s="30"/>
      <c r="G110" s="30"/>
      <c r="H110" s="30"/>
      <c r="I110" s="30"/>
      <c r="J110" s="30"/>
      <c r="K110" s="31"/>
      <c r="L110" s="30"/>
    </row>
    <row r="111" spans="1:12" x14ac:dyDescent="0.25">
      <c r="A111" s="33"/>
      <c r="B111" s="34"/>
      <c r="C111" s="35"/>
      <c r="D111" s="36" t="s">
        <v>37</v>
      </c>
      <c r="E111" s="37"/>
      <c r="F111" s="38">
        <f>SUM(F104:F110)</f>
        <v>350</v>
      </c>
      <c r="G111" s="38">
        <f>SUM(G104:G110)</f>
        <v>18.399999999999999</v>
      </c>
      <c r="H111" s="38">
        <f>SUM(H104:H110)</f>
        <v>7.8</v>
      </c>
      <c r="I111" s="38">
        <f>SUM(I104:I110)</f>
        <v>46.5</v>
      </c>
      <c r="J111" s="39">
        <f>SUM(J104:J110)</f>
        <v>320.60000000000002</v>
      </c>
      <c r="K111" s="40"/>
      <c r="L111" s="38">
        <f>SUM(L104:L110)</f>
        <v>60</v>
      </c>
    </row>
    <row r="112" spans="1:12" x14ac:dyDescent="0.25">
      <c r="A112" s="19">
        <f>A104</f>
        <v>2</v>
      </c>
      <c r="B112" s="19">
        <f>B104</f>
        <v>1</v>
      </c>
      <c r="C112" s="20" t="s">
        <v>38</v>
      </c>
      <c r="D112" s="41" t="s">
        <v>39</v>
      </c>
      <c r="E112" s="29" t="s">
        <v>103</v>
      </c>
      <c r="F112" s="30">
        <v>60</v>
      </c>
      <c r="G112" s="30">
        <v>0</v>
      </c>
      <c r="H112" s="30">
        <v>0</v>
      </c>
      <c r="I112" s="30">
        <v>4</v>
      </c>
      <c r="J112" s="30">
        <v>18</v>
      </c>
      <c r="K112" s="31"/>
      <c r="L112" s="30">
        <v>18</v>
      </c>
    </row>
    <row r="113" spans="1:12" x14ac:dyDescent="0.25">
      <c r="A113" s="25"/>
      <c r="B113" s="26"/>
      <c r="C113" s="27"/>
      <c r="D113" s="32" t="s">
        <v>41</v>
      </c>
      <c r="E113" s="29" t="s">
        <v>104</v>
      </c>
      <c r="F113" s="30">
        <v>210</v>
      </c>
      <c r="G113" s="30">
        <v>5.7</v>
      </c>
      <c r="H113" s="30">
        <v>9</v>
      </c>
      <c r="I113" s="30">
        <v>27</v>
      </c>
      <c r="J113" s="30">
        <v>124</v>
      </c>
      <c r="K113" s="31" t="s">
        <v>73</v>
      </c>
      <c r="L113" s="30">
        <v>18</v>
      </c>
    </row>
    <row r="114" spans="1:12" x14ac:dyDescent="0.25">
      <c r="A114" s="25"/>
      <c r="B114" s="26"/>
      <c r="C114" s="27"/>
      <c r="D114" s="32" t="s">
        <v>44</v>
      </c>
      <c r="E114" s="29" t="s">
        <v>105</v>
      </c>
      <c r="F114" s="30">
        <v>250</v>
      </c>
      <c r="G114" s="30">
        <v>25.3</v>
      </c>
      <c r="H114" s="30">
        <v>34.299999999999997</v>
      </c>
      <c r="I114" s="30">
        <v>48.5</v>
      </c>
      <c r="J114" s="30">
        <v>450</v>
      </c>
      <c r="K114" s="31" t="s">
        <v>106</v>
      </c>
      <c r="L114" s="30">
        <f>69.6+5</f>
        <v>74.599999999999994</v>
      </c>
    </row>
    <row r="115" spans="1:12" x14ac:dyDescent="0.25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spans="1:12" x14ac:dyDescent="0.25">
      <c r="A116" s="25"/>
      <c r="B116" s="26"/>
      <c r="C116" s="27"/>
      <c r="D116" s="32" t="s">
        <v>31</v>
      </c>
      <c r="E116" s="29" t="s">
        <v>107</v>
      </c>
      <c r="F116" s="30">
        <v>200</v>
      </c>
      <c r="G116" s="30">
        <v>0.1</v>
      </c>
      <c r="H116" s="30">
        <v>0</v>
      </c>
      <c r="I116" s="30">
        <v>26</v>
      </c>
      <c r="J116" s="30">
        <v>102</v>
      </c>
      <c r="K116" s="31" t="s">
        <v>108</v>
      </c>
      <c r="L116" s="30">
        <v>10</v>
      </c>
    </row>
    <row r="117" spans="1:12" x14ac:dyDescent="0.25">
      <c r="A117" s="25"/>
      <c r="B117" s="26"/>
      <c r="C117" s="27"/>
      <c r="D117" s="32" t="s">
        <v>51</v>
      </c>
      <c r="E117" s="29" t="s">
        <v>52</v>
      </c>
      <c r="F117" s="30">
        <v>30</v>
      </c>
      <c r="G117" s="30">
        <v>2</v>
      </c>
      <c r="H117" s="30">
        <v>0</v>
      </c>
      <c r="I117" s="30">
        <v>13</v>
      </c>
      <c r="J117" s="30">
        <v>63</v>
      </c>
      <c r="K117" s="31" t="s">
        <v>36</v>
      </c>
      <c r="L117" s="30">
        <v>2.2999999999999998</v>
      </c>
    </row>
    <row r="118" spans="1:12" x14ac:dyDescent="0.25">
      <c r="A118" s="25"/>
      <c r="B118" s="26"/>
      <c r="C118" s="27"/>
      <c r="D118" s="32" t="s">
        <v>53</v>
      </c>
      <c r="E118" s="29" t="s">
        <v>54</v>
      </c>
      <c r="F118" s="30">
        <v>30</v>
      </c>
      <c r="G118" s="30">
        <v>2</v>
      </c>
      <c r="H118" s="30">
        <v>0</v>
      </c>
      <c r="I118" s="30">
        <v>11</v>
      </c>
      <c r="J118" s="30">
        <v>54</v>
      </c>
      <c r="K118" s="31" t="s">
        <v>36</v>
      </c>
      <c r="L118" s="30">
        <v>2.1</v>
      </c>
    </row>
    <row r="119" spans="1:12" x14ac:dyDescent="0.25">
      <c r="A119" s="25"/>
      <c r="B119" s="26"/>
      <c r="C119" s="27"/>
      <c r="D119" s="28"/>
      <c r="E119" s="29"/>
      <c r="F119" s="30"/>
      <c r="G119" s="30"/>
      <c r="H119" s="30"/>
      <c r="I119" s="30"/>
      <c r="J119" s="30"/>
      <c r="K119" s="31"/>
      <c r="L119" s="30"/>
    </row>
    <row r="120" spans="1:12" x14ac:dyDescent="0.25">
      <c r="A120" s="25"/>
      <c r="B120" s="26"/>
      <c r="C120" s="27"/>
      <c r="D120" s="28"/>
      <c r="E120" s="29"/>
      <c r="F120" s="30"/>
      <c r="G120" s="30"/>
      <c r="H120" s="30"/>
      <c r="I120" s="30"/>
      <c r="J120" s="30"/>
      <c r="K120" s="31"/>
      <c r="L120" s="30"/>
    </row>
    <row r="121" spans="1:12" x14ac:dyDescent="0.25">
      <c r="A121" s="42"/>
      <c r="B121" s="43"/>
      <c r="C121" s="44"/>
      <c r="D121" s="36" t="s">
        <v>37</v>
      </c>
      <c r="E121" s="37"/>
      <c r="F121" s="38">
        <f>SUM(F112:F120)</f>
        <v>780</v>
      </c>
      <c r="G121" s="38">
        <f>SUM(G112:G120)</f>
        <v>35.1</v>
      </c>
      <c r="H121" s="38">
        <f>SUM(H112:H120)</f>
        <v>43.3</v>
      </c>
      <c r="I121" s="38">
        <f>SUM(I112:I120)</f>
        <v>129.5</v>
      </c>
      <c r="J121" s="39">
        <f>SUM(J112:J120)</f>
        <v>811</v>
      </c>
      <c r="K121" s="40"/>
      <c r="L121" s="38">
        <f>SUM(L112:L120)</f>
        <v>124.99999999999999</v>
      </c>
    </row>
    <row r="122" spans="1:12" ht="15" customHeight="1" x14ac:dyDescent="0.25">
      <c r="A122" s="45">
        <f>A104</f>
        <v>2</v>
      </c>
      <c r="B122" s="46">
        <f>B104</f>
        <v>1</v>
      </c>
      <c r="C122" s="61" t="s">
        <v>55</v>
      </c>
      <c r="D122" s="61"/>
      <c r="E122" s="47"/>
      <c r="F122" s="48">
        <f>F111+F121</f>
        <v>1130</v>
      </c>
      <c r="G122" s="48">
        <f>G111+G121</f>
        <v>53.5</v>
      </c>
      <c r="H122" s="48">
        <f>H111+H121</f>
        <v>51.099999999999994</v>
      </c>
      <c r="I122" s="48">
        <f>I111+I121</f>
        <v>176</v>
      </c>
      <c r="J122" s="49">
        <f>J111+J121</f>
        <v>1131.5999999999999</v>
      </c>
      <c r="K122" s="48"/>
      <c r="L122" s="48">
        <f>L111+L121</f>
        <v>185</v>
      </c>
    </row>
    <row r="123" spans="1:12" x14ac:dyDescent="0.25">
      <c r="A123" s="19">
        <v>2</v>
      </c>
      <c r="B123" s="19">
        <v>2</v>
      </c>
      <c r="C123" s="20" t="s">
        <v>109</v>
      </c>
      <c r="D123" s="21" t="s">
        <v>141</v>
      </c>
      <c r="E123" s="22" t="s">
        <v>110</v>
      </c>
      <c r="F123" s="23" t="s">
        <v>111</v>
      </c>
      <c r="G123" s="23">
        <v>10.44</v>
      </c>
      <c r="H123" s="23">
        <v>11.11</v>
      </c>
      <c r="I123" s="23">
        <v>41</v>
      </c>
      <c r="J123" s="23">
        <v>307</v>
      </c>
      <c r="K123" s="24">
        <v>177</v>
      </c>
      <c r="L123" s="23">
        <v>35</v>
      </c>
    </row>
    <row r="124" spans="1:12" x14ac:dyDescent="0.25">
      <c r="A124" s="50"/>
      <c r="B124" s="26"/>
      <c r="C124" s="27"/>
      <c r="D124" s="28"/>
      <c r="E124" s="29"/>
      <c r="F124" s="30"/>
      <c r="G124" s="30"/>
      <c r="H124" s="30"/>
      <c r="I124" s="30"/>
      <c r="J124" s="30"/>
      <c r="K124" s="31"/>
      <c r="L124" s="30"/>
    </row>
    <row r="125" spans="1:12" x14ac:dyDescent="0.25">
      <c r="A125" s="50"/>
      <c r="B125" s="26"/>
      <c r="C125" s="27"/>
      <c r="D125" s="32" t="s">
        <v>31</v>
      </c>
      <c r="E125" s="29" t="s">
        <v>32</v>
      </c>
      <c r="F125" s="30">
        <v>207</v>
      </c>
      <c r="G125" s="30">
        <v>0.3</v>
      </c>
      <c r="H125" s="30">
        <v>0</v>
      </c>
      <c r="I125" s="30">
        <v>16</v>
      </c>
      <c r="J125" s="30">
        <v>65</v>
      </c>
      <c r="K125" s="31" t="s">
        <v>33</v>
      </c>
      <c r="L125" s="30">
        <v>5.2</v>
      </c>
    </row>
    <row r="126" spans="1:12" x14ac:dyDescent="0.25">
      <c r="A126" s="50"/>
      <c r="B126" s="26"/>
      <c r="C126" s="27"/>
      <c r="D126" s="32"/>
      <c r="E126" s="29" t="s">
        <v>57</v>
      </c>
      <c r="F126" s="30">
        <v>40</v>
      </c>
      <c r="G126" s="30">
        <v>5.0999999999999996</v>
      </c>
      <c r="H126" s="30">
        <v>4.5999999999999996</v>
      </c>
      <c r="I126" s="30">
        <v>0.3</v>
      </c>
      <c r="J126" s="30">
        <v>63</v>
      </c>
      <c r="K126" s="31" t="s">
        <v>58</v>
      </c>
      <c r="L126" s="30">
        <v>19.8</v>
      </c>
    </row>
    <row r="127" spans="1:12" x14ac:dyDescent="0.25">
      <c r="A127" s="50"/>
      <c r="B127" s="26"/>
      <c r="C127" s="27"/>
      <c r="D127" s="32"/>
      <c r="E127" s="29"/>
      <c r="F127" s="30"/>
      <c r="G127" s="30"/>
      <c r="H127" s="30"/>
      <c r="I127" s="30"/>
      <c r="J127" s="30"/>
      <c r="K127" s="31"/>
      <c r="L127" s="30"/>
    </row>
    <row r="128" spans="1:12" x14ac:dyDescent="0.25">
      <c r="A128" s="50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0"/>
    </row>
    <row r="129" spans="1:12" x14ac:dyDescent="0.25">
      <c r="A129" s="50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0"/>
    </row>
    <row r="130" spans="1:12" x14ac:dyDescent="0.25">
      <c r="A130" s="51"/>
      <c r="B130" s="34"/>
      <c r="C130" s="35"/>
      <c r="D130" s="36" t="s">
        <v>37</v>
      </c>
      <c r="E130" s="37"/>
      <c r="F130" s="38">
        <f>SUM(F123:F129)</f>
        <v>247</v>
      </c>
      <c r="G130" s="38">
        <f>SUM(G123:G129)</f>
        <v>15.84</v>
      </c>
      <c r="H130" s="38">
        <f>SUM(H123:H129)</f>
        <v>15.709999999999999</v>
      </c>
      <c r="I130" s="38">
        <f>SUM(I123:I129)</f>
        <v>57.3</v>
      </c>
      <c r="J130" s="39">
        <f>SUM(J123:J129)</f>
        <v>435</v>
      </c>
      <c r="K130" s="40"/>
      <c r="L130" s="38">
        <f>SUM(L123:L129)</f>
        <v>60</v>
      </c>
    </row>
    <row r="131" spans="1:12" x14ac:dyDescent="0.25">
      <c r="A131" s="19">
        <f>A123</f>
        <v>2</v>
      </c>
      <c r="B131" s="19">
        <f>B123</f>
        <v>2</v>
      </c>
      <c r="C131" s="20" t="s">
        <v>38</v>
      </c>
      <c r="D131" s="41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spans="1:12" x14ac:dyDescent="0.25">
      <c r="A132" s="50"/>
      <c r="B132" s="26"/>
      <c r="C132" s="27"/>
      <c r="D132" s="32" t="s">
        <v>41</v>
      </c>
      <c r="E132" s="29" t="s">
        <v>112</v>
      </c>
      <c r="F132" s="30">
        <v>220</v>
      </c>
      <c r="G132" s="30">
        <v>10</v>
      </c>
      <c r="H132" s="30">
        <v>9</v>
      </c>
      <c r="I132" s="30">
        <v>42</v>
      </c>
      <c r="J132" s="30">
        <v>237</v>
      </c>
      <c r="K132" s="31" t="s">
        <v>43</v>
      </c>
      <c r="L132" s="30">
        <v>22.3</v>
      </c>
    </row>
    <row r="133" spans="1:12" x14ac:dyDescent="0.25">
      <c r="A133" s="50"/>
      <c r="B133" s="26"/>
      <c r="C133" s="27"/>
      <c r="D133" s="32" t="s">
        <v>44</v>
      </c>
      <c r="E133" s="29" t="s">
        <v>113</v>
      </c>
      <c r="F133" s="30">
        <v>100</v>
      </c>
      <c r="G133" s="30">
        <v>12.23</v>
      </c>
      <c r="H133" s="30">
        <v>14.58</v>
      </c>
      <c r="I133" s="30">
        <v>20.51</v>
      </c>
      <c r="J133" s="30">
        <v>262.5</v>
      </c>
      <c r="K133" s="31">
        <v>284</v>
      </c>
      <c r="L133" s="30">
        <f>68.3+5</f>
        <v>73.3</v>
      </c>
    </row>
    <row r="134" spans="1:12" x14ac:dyDescent="0.25">
      <c r="A134" s="50"/>
      <c r="B134" s="26"/>
      <c r="C134" s="27"/>
      <c r="D134" s="32" t="s">
        <v>47</v>
      </c>
      <c r="E134" s="29" t="s">
        <v>114</v>
      </c>
      <c r="F134" s="30">
        <v>180</v>
      </c>
      <c r="G134" s="30">
        <v>8.3000000000000007</v>
      </c>
      <c r="H134" s="30">
        <v>1.33</v>
      </c>
      <c r="I134" s="30">
        <v>44</v>
      </c>
      <c r="J134" s="30">
        <v>216</v>
      </c>
      <c r="K134" s="31" t="s">
        <v>49</v>
      </c>
      <c r="L134" s="30">
        <v>11</v>
      </c>
    </row>
    <row r="135" spans="1:12" x14ac:dyDescent="0.25">
      <c r="A135" s="50"/>
      <c r="B135" s="26"/>
      <c r="C135" s="27"/>
      <c r="D135" s="32" t="s">
        <v>31</v>
      </c>
      <c r="E135" s="29" t="s">
        <v>115</v>
      </c>
      <c r="F135" s="30">
        <v>200</v>
      </c>
      <c r="G135" s="30">
        <v>1.2</v>
      </c>
      <c r="H135" s="30">
        <v>0</v>
      </c>
      <c r="I135" s="30">
        <v>33</v>
      </c>
      <c r="J135" s="30">
        <v>108</v>
      </c>
      <c r="K135" s="31" t="s">
        <v>66</v>
      </c>
      <c r="L135" s="30">
        <v>14</v>
      </c>
    </row>
    <row r="136" spans="1:12" x14ac:dyDescent="0.25">
      <c r="A136" s="50"/>
      <c r="B136" s="26"/>
      <c r="C136" s="27"/>
      <c r="D136" s="32" t="s">
        <v>51</v>
      </c>
      <c r="E136" s="29" t="s">
        <v>52</v>
      </c>
      <c r="F136" s="30">
        <v>30</v>
      </c>
      <c r="G136" s="30">
        <v>2</v>
      </c>
      <c r="H136" s="30">
        <v>0</v>
      </c>
      <c r="I136" s="30">
        <v>13</v>
      </c>
      <c r="J136" s="30">
        <v>63</v>
      </c>
      <c r="K136" s="31" t="s">
        <v>36</v>
      </c>
      <c r="L136" s="30">
        <v>2.2999999999999998</v>
      </c>
    </row>
    <row r="137" spans="1:12" x14ac:dyDescent="0.25">
      <c r="A137" s="50"/>
      <c r="B137" s="26"/>
      <c r="C137" s="27"/>
      <c r="D137" s="32" t="s">
        <v>53</v>
      </c>
      <c r="E137" s="29" t="s">
        <v>54</v>
      </c>
      <c r="F137" s="30">
        <v>30</v>
      </c>
      <c r="G137" s="30">
        <v>2</v>
      </c>
      <c r="H137" s="30">
        <v>0</v>
      </c>
      <c r="I137" s="30">
        <v>11</v>
      </c>
      <c r="J137" s="30">
        <v>54</v>
      </c>
      <c r="K137" s="31" t="s">
        <v>36</v>
      </c>
      <c r="L137" s="30">
        <v>2.1</v>
      </c>
    </row>
    <row r="138" spans="1:12" x14ac:dyDescent="0.25">
      <c r="A138" s="50"/>
      <c r="B138" s="26"/>
      <c r="C138" s="27"/>
      <c r="D138" s="32" t="s">
        <v>34</v>
      </c>
      <c r="E138" s="29"/>
      <c r="F138" s="30"/>
      <c r="G138" s="30"/>
      <c r="H138" s="30"/>
      <c r="I138" s="30"/>
      <c r="J138" s="30"/>
      <c r="K138" s="31"/>
      <c r="L138" s="30"/>
    </row>
    <row r="139" spans="1:12" x14ac:dyDescent="0.25">
      <c r="A139" s="50"/>
      <c r="B139" s="26"/>
      <c r="C139" s="27"/>
      <c r="D139" s="28"/>
      <c r="E139" s="29"/>
      <c r="F139" s="30"/>
      <c r="G139" s="30"/>
      <c r="H139" s="30"/>
      <c r="I139" s="30"/>
      <c r="J139" s="30"/>
      <c r="K139" s="31"/>
      <c r="L139" s="30"/>
    </row>
    <row r="140" spans="1:12" x14ac:dyDescent="0.25">
      <c r="A140" s="52"/>
      <c r="B140" s="43"/>
      <c r="C140" s="44"/>
      <c r="D140" s="36" t="s">
        <v>37</v>
      </c>
      <c r="E140" s="37"/>
      <c r="F140" s="38">
        <f>SUM(F131:F139)</f>
        <v>760</v>
      </c>
      <c r="G140" s="38">
        <f>SUM(G131:G139)</f>
        <v>35.730000000000004</v>
      </c>
      <c r="H140" s="38">
        <f>SUM(H131:H139)</f>
        <v>24.909999999999997</v>
      </c>
      <c r="I140" s="38">
        <f>SUM(I131:I139)</f>
        <v>163.51</v>
      </c>
      <c r="J140" s="39">
        <f>SUM(J131:J139)</f>
        <v>940.5</v>
      </c>
      <c r="K140" s="40"/>
      <c r="L140" s="38">
        <f>SUM(L131:L139)</f>
        <v>124.99999999999999</v>
      </c>
    </row>
    <row r="141" spans="1:12" ht="15" customHeight="1" x14ac:dyDescent="0.25">
      <c r="A141" s="46">
        <f>A123</f>
        <v>2</v>
      </c>
      <c r="B141" s="46">
        <f>B123</f>
        <v>2</v>
      </c>
      <c r="C141" s="61" t="s">
        <v>55</v>
      </c>
      <c r="D141" s="61"/>
      <c r="E141" s="47"/>
      <c r="F141" s="48">
        <f>F130+F140</f>
        <v>1007</v>
      </c>
      <c r="G141" s="48">
        <f>G130+G140</f>
        <v>51.570000000000007</v>
      </c>
      <c r="H141" s="48">
        <f>H130+H140</f>
        <v>40.619999999999997</v>
      </c>
      <c r="I141" s="48">
        <f>I130+I140</f>
        <v>220.81</v>
      </c>
      <c r="J141" s="49">
        <f>J130+J140</f>
        <v>1375.5</v>
      </c>
      <c r="K141" s="48"/>
      <c r="L141" s="48">
        <f>L130+L140</f>
        <v>185</v>
      </c>
    </row>
    <row r="142" spans="1:12" x14ac:dyDescent="0.25">
      <c r="A142" s="19">
        <v>2</v>
      </c>
      <c r="B142" s="19">
        <v>3</v>
      </c>
      <c r="C142" s="20" t="s">
        <v>27</v>
      </c>
      <c r="D142" s="21" t="s">
        <v>28</v>
      </c>
      <c r="E142" s="22" t="s">
        <v>137</v>
      </c>
      <c r="F142" s="23">
        <v>75</v>
      </c>
      <c r="G142" s="23">
        <v>7.2</v>
      </c>
      <c r="H142" s="23">
        <v>16</v>
      </c>
      <c r="I142" s="23">
        <v>30</v>
      </c>
      <c r="J142" s="23">
        <v>287</v>
      </c>
      <c r="K142" s="24" t="s">
        <v>36</v>
      </c>
      <c r="L142" s="23">
        <v>26</v>
      </c>
    </row>
    <row r="143" spans="1:12" x14ac:dyDescent="0.25">
      <c r="A143" s="25"/>
      <c r="B143" s="26"/>
      <c r="C143" s="27"/>
      <c r="D143" s="28"/>
      <c r="E143" s="29"/>
      <c r="F143" s="30"/>
      <c r="G143" s="30"/>
      <c r="H143" s="30"/>
      <c r="I143" s="30"/>
      <c r="J143" s="30"/>
      <c r="K143" s="31"/>
      <c r="L143" s="30"/>
    </row>
    <row r="144" spans="1:12" x14ac:dyDescent="0.25">
      <c r="A144" s="25"/>
      <c r="B144" s="26"/>
      <c r="C144" s="27"/>
      <c r="D144" s="32" t="s">
        <v>31</v>
      </c>
      <c r="E144" s="29" t="s">
        <v>116</v>
      </c>
      <c r="F144" s="30">
        <v>200</v>
      </c>
      <c r="G144" s="30">
        <v>0.2</v>
      </c>
      <c r="H144" s="30">
        <v>0.1</v>
      </c>
      <c r="I144" s="30">
        <v>15</v>
      </c>
      <c r="J144" s="30">
        <v>61.3</v>
      </c>
      <c r="K144" s="31" t="s">
        <v>70</v>
      </c>
      <c r="L144" s="30">
        <v>5</v>
      </c>
    </row>
    <row r="145" spans="1:12" ht="15" customHeight="1" x14ac:dyDescent="0.25">
      <c r="A145" s="25"/>
      <c r="B145" s="26"/>
      <c r="C145" s="27"/>
      <c r="D145" s="32"/>
      <c r="E145" s="29"/>
      <c r="F145" s="30"/>
      <c r="G145" s="30"/>
      <c r="H145" s="30"/>
      <c r="I145" s="30"/>
      <c r="J145" s="30"/>
      <c r="K145" s="31"/>
      <c r="L145" s="30"/>
    </row>
    <row r="146" spans="1:12" x14ac:dyDescent="0.25">
      <c r="A146" s="25"/>
      <c r="B146" s="26"/>
      <c r="C146" s="27"/>
      <c r="D146" s="32" t="s">
        <v>34</v>
      </c>
      <c r="E146" s="29" t="s">
        <v>117</v>
      </c>
      <c r="F146" s="30">
        <v>100</v>
      </c>
      <c r="G146" s="30">
        <v>0.7</v>
      </c>
      <c r="H146" s="30">
        <v>0.7</v>
      </c>
      <c r="I146" s="30">
        <v>17</v>
      </c>
      <c r="J146" s="30">
        <v>75</v>
      </c>
      <c r="K146" s="31" t="s">
        <v>70</v>
      </c>
      <c r="L146" s="30">
        <v>29</v>
      </c>
    </row>
    <row r="147" spans="1:12" x14ac:dyDescent="0.25">
      <c r="A147" s="25"/>
      <c r="B147" s="26"/>
      <c r="C147" s="27"/>
      <c r="D147" s="28"/>
      <c r="E147" s="29"/>
      <c r="F147" s="30"/>
      <c r="G147" s="30"/>
      <c r="H147" s="30"/>
      <c r="I147" s="30"/>
      <c r="J147" s="30"/>
      <c r="K147" s="31"/>
      <c r="L147" s="30"/>
    </row>
    <row r="148" spans="1:12" x14ac:dyDescent="0.25">
      <c r="A148" s="25"/>
      <c r="B148" s="26"/>
      <c r="C148" s="27"/>
      <c r="D148" s="28"/>
      <c r="E148" s="29"/>
      <c r="F148" s="30"/>
      <c r="G148" s="30"/>
      <c r="H148" s="30"/>
      <c r="I148" s="30"/>
      <c r="J148" s="30"/>
      <c r="K148" s="31"/>
      <c r="L148" s="30"/>
    </row>
    <row r="149" spans="1:12" x14ac:dyDescent="0.25">
      <c r="A149" s="33"/>
      <c r="B149" s="34"/>
      <c r="C149" s="35"/>
      <c r="D149" s="36" t="s">
        <v>37</v>
      </c>
      <c r="E149" s="37"/>
      <c r="F149" s="38">
        <f>SUM(F142:F148)</f>
        <v>375</v>
      </c>
      <c r="G149" s="38">
        <f>SUM(G142:G148)</f>
        <v>8.1</v>
      </c>
      <c r="H149" s="38">
        <f>SUM(H142:H148)</f>
        <v>16.8</v>
      </c>
      <c r="I149" s="38">
        <f>SUM(I142:I148)</f>
        <v>62</v>
      </c>
      <c r="J149" s="39">
        <f>SUM(J142:J148)</f>
        <v>423.3</v>
      </c>
      <c r="K149" s="40"/>
      <c r="L149" s="38">
        <f>SUM(L142:L148)</f>
        <v>60</v>
      </c>
    </row>
    <row r="150" spans="1:12" x14ac:dyDescent="0.25">
      <c r="A150" s="19">
        <f>A142</f>
        <v>2</v>
      </c>
      <c r="B150" s="19">
        <f>B142</f>
        <v>3</v>
      </c>
      <c r="C150" s="20" t="s">
        <v>38</v>
      </c>
      <c r="D150" s="41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spans="1:12" x14ac:dyDescent="0.25">
      <c r="A151" s="25"/>
      <c r="B151" s="26"/>
      <c r="C151" s="27"/>
      <c r="D151" s="32" t="s">
        <v>41</v>
      </c>
      <c r="E151" s="29" t="s">
        <v>118</v>
      </c>
      <c r="F151" s="30">
        <v>210</v>
      </c>
      <c r="G151" s="30">
        <v>4.8</v>
      </c>
      <c r="H151" s="30">
        <v>6.03</v>
      </c>
      <c r="I151" s="30">
        <v>12.42</v>
      </c>
      <c r="J151" s="30">
        <v>118.62</v>
      </c>
      <c r="K151" s="31">
        <v>201</v>
      </c>
      <c r="L151" s="30">
        <f>35-8.8</f>
        <v>26.2</v>
      </c>
    </row>
    <row r="152" spans="1:12" x14ac:dyDescent="0.25">
      <c r="A152" s="25"/>
      <c r="B152" s="26"/>
      <c r="C152" s="27"/>
      <c r="D152" s="32" t="s">
        <v>44</v>
      </c>
      <c r="E152" s="29" t="s">
        <v>119</v>
      </c>
      <c r="F152" s="30">
        <v>90</v>
      </c>
      <c r="G152" s="30">
        <v>11</v>
      </c>
      <c r="H152" s="30">
        <v>7.8</v>
      </c>
      <c r="I152" s="30">
        <v>11</v>
      </c>
      <c r="J152" s="30">
        <v>162</v>
      </c>
      <c r="K152" s="31" t="s">
        <v>120</v>
      </c>
      <c r="L152" s="30">
        <f>70.9+5</f>
        <v>75.900000000000006</v>
      </c>
    </row>
    <row r="153" spans="1:12" x14ac:dyDescent="0.25">
      <c r="A153" s="25"/>
      <c r="B153" s="26"/>
      <c r="C153" s="27"/>
      <c r="D153" s="32" t="s">
        <v>47</v>
      </c>
      <c r="E153" s="29" t="s">
        <v>121</v>
      </c>
      <c r="F153" s="30">
        <v>180</v>
      </c>
      <c r="G153" s="30">
        <v>8</v>
      </c>
      <c r="H153" s="30">
        <v>12</v>
      </c>
      <c r="I153" s="30">
        <v>42</v>
      </c>
      <c r="J153" s="30">
        <v>300</v>
      </c>
      <c r="K153" s="31" t="s">
        <v>49</v>
      </c>
      <c r="L153" s="30">
        <v>9.6999999999999993</v>
      </c>
    </row>
    <row r="154" spans="1:12" x14ac:dyDescent="0.25">
      <c r="A154" s="25"/>
      <c r="B154" s="26"/>
      <c r="C154" s="27"/>
      <c r="D154" s="32" t="s">
        <v>31</v>
      </c>
      <c r="E154" s="29" t="s">
        <v>65</v>
      </c>
      <c r="F154" s="30">
        <v>200</v>
      </c>
      <c r="G154" s="30">
        <v>0.4</v>
      </c>
      <c r="H154" s="30">
        <v>0</v>
      </c>
      <c r="I154" s="30">
        <v>29</v>
      </c>
      <c r="J154" s="30">
        <v>115.6</v>
      </c>
      <c r="K154" s="31" t="s">
        <v>66</v>
      </c>
      <c r="L154" s="30">
        <f>8.8</f>
        <v>8.8000000000000007</v>
      </c>
    </row>
    <row r="155" spans="1:12" x14ac:dyDescent="0.25">
      <c r="A155" s="25"/>
      <c r="B155" s="26"/>
      <c r="C155" s="27"/>
      <c r="D155" s="32" t="s">
        <v>51</v>
      </c>
      <c r="E155" s="29" t="s">
        <v>52</v>
      </c>
      <c r="F155" s="30">
        <v>30</v>
      </c>
      <c r="G155" s="30">
        <v>2</v>
      </c>
      <c r="H155" s="30">
        <v>0</v>
      </c>
      <c r="I155" s="30">
        <v>13</v>
      </c>
      <c r="J155" s="30">
        <v>63</v>
      </c>
      <c r="K155" s="31" t="s">
        <v>36</v>
      </c>
      <c r="L155" s="30">
        <v>2.2999999999999998</v>
      </c>
    </row>
    <row r="156" spans="1:12" x14ac:dyDescent="0.25">
      <c r="A156" s="25"/>
      <c r="B156" s="26"/>
      <c r="C156" s="27"/>
      <c r="D156" s="32" t="s">
        <v>53</v>
      </c>
      <c r="E156" s="29" t="s">
        <v>54</v>
      </c>
      <c r="F156" s="30">
        <v>30</v>
      </c>
      <c r="G156" s="30">
        <v>2</v>
      </c>
      <c r="H156" s="30">
        <v>0</v>
      </c>
      <c r="I156" s="30">
        <v>11</v>
      </c>
      <c r="J156" s="30">
        <v>54</v>
      </c>
      <c r="K156" s="31" t="s">
        <v>36</v>
      </c>
      <c r="L156" s="30">
        <v>2.1</v>
      </c>
    </row>
    <row r="157" spans="1:12" x14ac:dyDescent="0.25">
      <c r="A157" s="25"/>
      <c r="B157" s="26"/>
      <c r="C157" s="27"/>
      <c r="D157" s="28"/>
      <c r="E157" s="29"/>
      <c r="F157" s="30"/>
      <c r="G157" s="30"/>
      <c r="H157" s="30"/>
      <c r="I157" s="30"/>
      <c r="J157" s="30"/>
      <c r="K157" s="31"/>
      <c r="L157" s="30"/>
    </row>
    <row r="158" spans="1:12" x14ac:dyDescent="0.25">
      <c r="A158" s="25"/>
      <c r="B158" s="26"/>
      <c r="C158" s="27"/>
      <c r="D158" s="28"/>
      <c r="E158" s="29"/>
      <c r="F158" s="30"/>
      <c r="G158" s="30"/>
      <c r="H158" s="30"/>
      <c r="I158" s="30"/>
      <c r="J158" s="30"/>
      <c r="K158" s="31"/>
      <c r="L158" s="30"/>
    </row>
    <row r="159" spans="1:12" x14ac:dyDescent="0.25">
      <c r="A159" s="42"/>
      <c r="B159" s="43"/>
      <c r="C159" s="44"/>
      <c r="D159" s="36" t="s">
        <v>37</v>
      </c>
      <c r="E159" s="37"/>
      <c r="F159" s="38">
        <f>SUM(F150:F158)</f>
        <v>740</v>
      </c>
      <c r="G159" s="38">
        <f>SUM(G150:G158)</f>
        <v>28.2</v>
      </c>
      <c r="H159" s="38">
        <f>SUM(H150:H158)</f>
        <v>25.83</v>
      </c>
      <c r="I159" s="38">
        <f>SUM(I150:I158)</f>
        <v>118.42</v>
      </c>
      <c r="J159" s="39">
        <f>SUM(J150:J158)</f>
        <v>813.22</v>
      </c>
      <c r="K159" s="40"/>
      <c r="L159" s="38">
        <f>SUM(L150:L158)</f>
        <v>125</v>
      </c>
    </row>
    <row r="160" spans="1:12" ht="15" customHeight="1" x14ac:dyDescent="0.25">
      <c r="A160" s="45">
        <f>A142</f>
        <v>2</v>
      </c>
      <c r="B160" s="46">
        <f>B142</f>
        <v>3</v>
      </c>
      <c r="C160" s="61" t="s">
        <v>55</v>
      </c>
      <c r="D160" s="61"/>
      <c r="E160" s="47"/>
      <c r="F160" s="48">
        <f>F149+F159</f>
        <v>1115</v>
      </c>
      <c r="G160" s="48">
        <f>G149+G159</f>
        <v>36.299999999999997</v>
      </c>
      <c r="H160" s="48">
        <f>H149+H159</f>
        <v>42.629999999999995</v>
      </c>
      <c r="I160" s="48">
        <f>I149+I159</f>
        <v>180.42000000000002</v>
      </c>
      <c r="J160" s="49">
        <f>J149+J159</f>
        <v>1236.52</v>
      </c>
      <c r="K160" s="48"/>
      <c r="L160" s="48">
        <f>L149+L159</f>
        <v>185</v>
      </c>
    </row>
    <row r="161" spans="1:12" x14ac:dyDescent="0.25">
      <c r="A161" s="19">
        <v>2</v>
      </c>
      <c r="B161" s="19">
        <v>4</v>
      </c>
      <c r="C161" s="20" t="s">
        <v>27</v>
      </c>
      <c r="D161" s="21" t="s">
        <v>67</v>
      </c>
      <c r="E161" s="22" t="s">
        <v>138</v>
      </c>
      <c r="F161" s="23">
        <v>100</v>
      </c>
      <c r="G161" s="23">
        <v>6</v>
      </c>
      <c r="H161" s="23">
        <v>6.8</v>
      </c>
      <c r="I161" s="23">
        <v>34</v>
      </c>
      <c r="J161" s="23">
        <v>222.8</v>
      </c>
      <c r="K161" s="24" t="s">
        <v>122</v>
      </c>
      <c r="L161" s="23">
        <v>20</v>
      </c>
    </row>
    <row r="162" spans="1:12" x14ac:dyDescent="0.25">
      <c r="A162" s="25"/>
      <c r="B162" s="26"/>
      <c r="C162" s="27"/>
      <c r="D162" s="32" t="s">
        <v>31</v>
      </c>
      <c r="E162" s="29" t="s">
        <v>32</v>
      </c>
      <c r="F162" s="30">
        <v>207</v>
      </c>
      <c r="G162" s="30">
        <v>0.3</v>
      </c>
      <c r="H162" s="30">
        <v>0</v>
      </c>
      <c r="I162" s="30">
        <v>16</v>
      </c>
      <c r="J162" s="30">
        <v>65</v>
      </c>
      <c r="K162" s="31" t="s">
        <v>33</v>
      </c>
      <c r="L162" s="30">
        <v>5.2</v>
      </c>
    </row>
    <row r="163" spans="1:12" x14ac:dyDescent="0.25">
      <c r="A163" s="25"/>
      <c r="B163" s="26"/>
      <c r="C163" s="27"/>
      <c r="D163" s="32" t="s">
        <v>123</v>
      </c>
      <c r="E163" s="29" t="s">
        <v>71</v>
      </c>
      <c r="F163" s="30">
        <v>100</v>
      </c>
      <c r="G163" s="30">
        <v>5.3</v>
      </c>
      <c r="H163" s="30">
        <v>3.5</v>
      </c>
      <c r="I163" s="30">
        <v>7.8</v>
      </c>
      <c r="J163" s="30">
        <v>72</v>
      </c>
      <c r="K163" s="31" t="s">
        <v>36</v>
      </c>
      <c r="L163" s="30">
        <v>34.799999999999997</v>
      </c>
    </row>
    <row r="164" spans="1:12" x14ac:dyDescent="0.25">
      <c r="A164" s="25"/>
      <c r="B164" s="26"/>
      <c r="C164" s="27"/>
      <c r="D164" s="32"/>
      <c r="E164" s="29"/>
      <c r="F164" s="30"/>
      <c r="G164" s="30"/>
      <c r="H164" s="30"/>
      <c r="I164" s="30"/>
      <c r="J164" s="30"/>
      <c r="K164" s="31"/>
      <c r="L164" s="30"/>
    </row>
    <row r="165" spans="1:12" x14ac:dyDescent="0.25">
      <c r="A165" s="25"/>
      <c r="B165" s="26"/>
      <c r="C165" s="27"/>
      <c r="D165" s="28"/>
      <c r="E165" s="29"/>
      <c r="F165" s="30"/>
      <c r="G165" s="30"/>
      <c r="H165" s="30"/>
      <c r="I165" s="30"/>
      <c r="J165" s="30"/>
      <c r="K165" s="31"/>
      <c r="L165" s="30"/>
    </row>
    <row r="166" spans="1:12" x14ac:dyDescent="0.25">
      <c r="A166" s="25"/>
      <c r="B166" s="26"/>
      <c r="C166" s="27"/>
      <c r="D166" s="28"/>
      <c r="E166" s="29"/>
      <c r="F166" s="30"/>
      <c r="G166" s="30"/>
      <c r="H166" s="30"/>
      <c r="I166" s="30"/>
      <c r="J166" s="30"/>
      <c r="K166" s="31"/>
      <c r="L166" s="30"/>
    </row>
    <row r="167" spans="1:12" x14ac:dyDescent="0.25">
      <c r="A167" s="33"/>
      <c r="B167" s="34"/>
      <c r="C167" s="35"/>
      <c r="D167" s="36" t="s">
        <v>37</v>
      </c>
      <c r="E167" s="37"/>
      <c r="F167" s="38">
        <f>SUM(F161:F166)</f>
        <v>407</v>
      </c>
      <c r="G167" s="38">
        <f>SUM(G161:G166)</f>
        <v>11.6</v>
      </c>
      <c r="H167" s="38">
        <f>SUM(H161:H166)</f>
        <v>10.3</v>
      </c>
      <c r="I167" s="38">
        <f>SUM(I161:I166)</f>
        <v>57.8</v>
      </c>
      <c r="J167" s="39">
        <f>SUM(J161:J166)</f>
        <v>359.8</v>
      </c>
      <c r="K167" s="40"/>
      <c r="L167" s="38">
        <f>SUM(L161:L166)</f>
        <v>60</v>
      </c>
    </row>
    <row r="168" spans="1:12" x14ac:dyDescent="0.25">
      <c r="A168" s="19">
        <f>A161</f>
        <v>2</v>
      </c>
      <c r="B168" s="19">
        <f>B161</f>
        <v>4</v>
      </c>
      <c r="C168" s="20" t="s">
        <v>38</v>
      </c>
      <c r="D168" s="41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spans="1:12" x14ac:dyDescent="0.25">
      <c r="A169" s="25"/>
      <c r="B169" s="26"/>
      <c r="C169" s="27"/>
      <c r="D169" s="32" t="s">
        <v>41</v>
      </c>
      <c r="E169" s="29" t="s">
        <v>124</v>
      </c>
      <c r="F169" s="30">
        <v>220</v>
      </c>
      <c r="G169" s="30">
        <v>4.2</v>
      </c>
      <c r="H169" s="30">
        <v>4.0999999999999996</v>
      </c>
      <c r="I169" s="30">
        <v>15</v>
      </c>
      <c r="J169" s="30">
        <v>135</v>
      </c>
      <c r="K169" s="31" t="s">
        <v>61</v>
      </c>
      <c r="L169" s="30">
        <v>25</v>
      </c>
    </row>
    <row r="170" spans="1:12" x14ac:dyDescent="0.25">
      <c r="A170" s="25"/>
      <c r="B170" s="26"/>
      <c r="C170" s="27"/>
      <c r="D170" s="32" t="s">
        <v>44</v>
      </c>
      <c r="E170" s="29" t="s">
        <v>139</v>
      </c>
      <c r="F170" s="30">
        <v>90</v>
      </c>
      <c r="G170" s="30">
        <v>17</v>
      </c>
      <c r="H170" s="30">
        <v>15</v>
      </c>
      <c r="I170" s="30">
        <v>4.5</v>
      </c>
      <c r="J170" s="30">
        <v>168</v>
      </c>
      <c r="K170" s="31">
        <v>591</v>
      </c>
      <c r="L170" s="30">
        <f>70.2+5</f>
        <v>75.2</v>
      </c>
    </row>
    <row r="171" spans="1:12" x14ac:dyDescent="0.25">
      <c r="A171" s="25"/>
      <c r="B171" s="26"/>
      <c r="C171" s="27"/>
      <c r="D171" s="32" t="s">
        <v>47</v>
      </c>
      <c r="E171" s="29" t="s">
        <v>125</v>
      </c>
      <c r="F171" s="30">
        <v>180</v>
      </c>
      <c r="G171" s="30">
        <v>5</v>
      </c>
      <c r="H171" s="30">
        <v>4.3</v>
      </c>
      <c r="I171" s="30">
        <v>13</v>
      </c>
      <c r="J171" s="30">
        <v>210</v>
      </c>
      <c r="K171" s="31" t="s">
        <v>120</v>
      </c>
      <c r="L171" s="30">
        <v>10.4</v>
      </c>
    </row>
    <row r="172" spans="1:12" x14ac:dyDescent="0.25">
      <c r="A172" s="25"/>
      <c r="B172" s="26"/>
      <c r="C172" s="27"/>
      <c r="D172" s="32" t="s">
        <v>31</v>
      </c>
      <c r="E172" s="29" t="s">
        <v>107</v>
      </c>
      <c r="F172" s="30">
        <v>200</v>
      </c>
      <c r="G172" s="30">
        <v>0.1</v>
      </c>
      <c r="H172" s="30">
        <v>0</v>
      </c>
      <c r="I172" s="30">
        <v>26</v>
      </c>
      <c r="J172" s="30">
        <v>102</v>
      </c>
      <c r="K172" s="31" t="s">
        <v>108</v>
      </c>
      <c r="L172" s="30">
        <v>10</v>
      </c>
    </row>
    <row r="173" spans="1:12" x14ac:dyDescent="0.25">
      <c r="A173" s="25"/>
      <c r="B173" s="26"/>
      <c r="C173" s="27"/>
      <c r="D173" s="32" t="s">
        <v>51</v>
      </c>
      <c r="E173" s="29" t="s">
        <v>52</v>
      </c>
      <c r="F173" s="30">
        <v>30</v>
      </c>
      <c r="G173" s="30">
        <v>2</v>
      </c>
      <c r="H173" s="30">
        <v>0</v>
      </c>
      <c r="I173" s="30">
        <v>13</v>
      </c>
      <c r="J173" s="30">
        <v>63</v>
      </c>
      <c r="K173" s="31" t="s">
        <v>36</v>
      </c>
      <c r="L173" s="30">
        <v>2.2999999999999998</v>
      </c>
    </row>
    <row r="174" spans="1:12" x14ac:dyDescent="0.25">
      <c r="A174" s="25"/>
      <c r="B174" s="26"/>
      <c r="C174" s="27"/>
      <c r="D174" s="32" t="s">
        <v>53</v>
      </c>
      <c r="E174" s="29" t="s">
        <v>54</v>
      </c>
      <c r="F174" s="30">
        <v>30</v>
      </c>
      <c r="G174" s="30">
        <v>2</v>
      </c>
      <c r="H174" s="30">
        <v>0</v>
      </c>
      <c r="I174" s="30">
        <v>11</v>
      </c>
      <c r="J174" s="30">
        <v>54</v>
      </c>
      <c r="K174" s="31" t="s">
        <v>36</v>
      </c>
      <c r="L174" s="30">
        <v>2.1</v>
      </c>
    </row>
    <row r="175" spans="1:12" x14ac:dyDescent="0.25">
      <c r="A175" s="25"/>
      <c r="B175" s="26"/>
      <c r="C175" s="27"/>
      <c r="D175" s="28"/>
      <c r="E175" s="29"/>
      <c r="F175" s="30"/>
      <c r="G175" s="30"/>
      <c r="H175" s="30"/>
      <c r="I175" s="30"/>
      <c r="J175" s="30"/>
      <c r="K175" s="31"/>
      <c r="L175" s="30"/>
    </row>
    <row r="176" spans="1:12" x14ac:dyDescent="0.25">
      <c r="A176" s="25"/>
      <c r="B176" s="26"/>
      <c r="C176" s="27"/>
      <c r="D176" s="28"/>
      <c r="E176" s="29"/>
      <c r="F176" s="30"/>
      <c r="G176" s="30"/>
      <c r="H176" s="30"/>
      <c r="I176" s="30"/>
      <c r="J176" s="30"/>
      <c r="K176" s="31"/>
      <c r="L176" s="30"/>
    </row>
    <row r="177" spans="1:12" x14ac:dyDescent="0.25">
      <c r="A177" s="42"/>
      <c r="B177" s="43"/>
      <c r="C177" s="44"/>
      <c r="D177" s="36" t="s">
        <v>37</v>
      </c>
      <c r="E177" s="37"/>
      <c r="F177" s="38">
        <f>SUM(F168:F176)</f>
        <v>750</v>
      </c>
      <c r="G177" s="38">
        <f>SUM(G168:G176)</f>
        <v>30.3</v>
      </c>
      <c r="H177" s="38">
        <f>SUM(H168:H176)</f>
        <v>23.400000000000002</v>
      </c>
      <c r="I177" s="38">
        <f>SUM(I168:I176)</f>
        <v>82.5</v>
      </c>
      <c r="J177" s="39">
        <f>SUM(J168:J176)</f>
        <v>732</v>
      </c>
      <c r="K177" s="40"/>
      <c r="L177" s="38">
        <f>SUM(L168:L176)</f>
        <v>125</v>
      </c>
    </row>
    <row r="178" spans="1:12" ht="15" customHeight="1" x14ac:dyDescent="0.25">
      <c r="A178" s="45">
        <f>A161</f>
        <v>2</v>
      </c>
      <c r="B178" s="46">
        <f>B161</f>
        <v>4</v>
      </c>
      <c r="C178" s="61" t="s">
        <v>55</v>
      </c>
      <c r="D178" s="61"/>
      <c r="E178" s="47"/>
      <c r="F178" s="48">
        <f>F167+F177</f>
        <v>1157</v>
      </c>
      <c r="G178" s="48">
        <f>G167+G177</f>
        <v>41.9</v>
      </c>
      <c r="H178" s="48">
        <f>H167+H177</f>
        <v>33.700000000000003</v>
      </c>
      <c r="I178" s="48">
        <f>I167+I177</f>
        <v>140.30000000000001</v>
      </c>
      <c r="J178" s="49">
        <f>J167+J177</f>
        <v>1091.8</v>
      </c>
      <c r="K178" s="48"/>
      <c r="L178" s="48">
        <f>L167+L177</f>
        <v>185</v>
      </c>
    </row>
    <row r="179" spans="1:12" x14ac:dyDescent="0.25">
      <c r="A179" s="19">
        <v>2</v>
      </c>
      <c r="B179" s="19">
        <v>5</v>
      </c>
      <c r="C179" s="20" t="s">
        <v>27</v>
      </c>
      <c r="D179" s="21" t="s">
        <v>67</v>
      </c>
      <c r="E179" s="22" t="s">
        <v>126</v>
      </c>
      <c r="F179" s="23">
        <v>90</v>
      </c>
      <c r="G179" s="23">
        <v>3.8</v>
      </c>
      <c r="H179" s="23">
        <v>6.7</v>
      </c>
      <c r="I179" s="23">
        <v>55.1</v>
      </c>
      <c r="J179" s="23">
        <v>222.8</v>
      </c>
      <c r="K179" s="24" t="s">
        <v>36</v>
      </c>
      <c r="L179" s="23">
        <v>39</v>
      </c>
    </row>
    <row r="180" spans="1:12" x14ac:dyDescent="0.25">
      <c r="A180" s="25"/>
      <c r="B180" s="26"/>
      <c r="C180" s="27"/>
      <c r="D180" s="32" t="s">
        <v>31</v>
      </c>
      <c r="E180" s="29" t="s">
        <v>127</v>
      </c>
      <c r="F180" s="30">
        <v>200</v>
      </c>
      <c r="G180" s="30">
        <v>0.3</v>
      </c>
      <c r="H180" s="30">
        <v>0</v>
      </c>
      <c r="I180" s="30">
        <v>16</v>
      </c>
      <c r="J180" s="30">
        <v>65</v>
      </c>
      <c r="K180" s="31" t="s">
        <v>33</v>
      </c>
      <c r="L180" s="30">
        <v>21</v>
      </c>
    </row>
    <row r="181" spans="1:12" x14ac:dyDescent="0.25">
      <c r="A181" s="25"/>
      <c r="B181" s="26"/>
      <c r="C181" s="27"/>
      <c r="D181" s="32"/>
      <c r="E181" s="29"/>
      <c r="F181" s="30"/>
      <c r="G181" s="30"/>
      <c r="H181" s="30"/>
      <c r="I181" s="30"/>
      <c r="J181" s="30"/>
      <c r="K181" s="31"/>
      <c r="L181" s="30"/>
    </row>
    <row r="182" spans="1:12" x14ac:dyDescent="0.25">
      <c r="A182" s="25"/>
      <c r="B182" s="26"/>
      <c r="C182" s="27"/>
      <c r="D182" s="32"/>
      <c r="E182" s="29"/>
      <c r="F182" s="30"/>
      <c r="G182" s="30"/>
      <c r="H182" s="30"/>
      <c r="I182" s="30"/>
      <c r="J182" s="30"/>
      <c r="K182" s="31"/>
      <c r="L182" s="30"/>
    </row>
    <row r="183" spans="1:12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x14ac:dyDescent="0.25">
      <c r="A184" s="25"/>
      <c r="B184" s="26"/>
      <c r="C184" s="27"/>
      <c r="D184" s="28"/>
      <c r="E184" s="29"/>
      <c r="F184" s="30"/>
      <c r="G184" s="30"/>
      <c r="H184" s="30"/>
      <c r="I184" s="30"/>
      <c r="J184" s="30"/>
      <c r="K184" s="31"/>
      <c r="L184" s="30"/>
    </row>
    <row r="185" spans="1:12" ht="15" customHeight="1" x14ac:dyDescent="0.25">
      <c r="A185" s="33"/>
      <c r="B185" s="34"/>
      <c r="C185" s="35"/>
      <c r="D185" s="36" t="s">
        <v>37</v>
      </c>
      <c r="E185" s="37"/>
      <c r="F185" s="38">
        <f>SUM(F179:F184)</f>
        <v>290</v>
      </c>
      <c r="G185" s="38">
        <f>SUM(G179:G184)</f>
        <v>4.0999999999999996</v>
      </c>
      <c r="H185" s="38">
        <f>SUM(H179:H184)</f>
        <v>6.7</v>
      </c>
      <c r="I185" s="38">
        <f>SUM(I179:I184)</f>
        <v>71.099999999999994</v>
      </c>
      <c r="J185" s="39">
        <f>SUM(J179:J184)</f>
        <v>287.8</v>
      </c>
      <c r="K185" s="40"/>
      <c r="L185" s="38">
        <f>SUM(L179:L184)</f>
        <v>60</v>
      </c>
    </row>
    <row r="186" spans="1:12" x14ac:dyDescent="0.25">
      <c r="A186" s="19">
        <f>A179</f>
        <v>2</v>
      </c>
      <c r="B186" s="19">
        <f>B179</f>
        <v>5</v>
      </c>
      <c r="C186" s="20" t="s">
        <v>38</v>
      </c>
      <c r="D186" s="41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spans="1:12" x14ac:dyDescent="0.25">
      <c r="A187" s="25"/>
      <c r="B187" s="26"/>
      <c r="C187" s="27"/>
      <c r="D187" s="32" t="s">
        <v>41</v>
      </c>
      <c r="E187" s="29" t="s">
        <v>128</v>
      </c>
      <c r="F187" s="30">
        <v>220</v>
      </c>
      <c r="G187" s="30">
        <v>6.5</v>
      </c>
      <c r="H187" s="71">
        <v>1.76</v>
      </c>
      <c r="I187" s="30">
        <v>11.47</v>
      </c>
      <c r="J187" s="30">
        <v>133.80000000000001</v>
      </c>
      <c r="K187" s="31">
        <v>87</v>
      </c>
      <c r="L187" s="30">
        <v>29</v>
      </c>
    </row>
    <row r="188" spans="1:12" x14ac:dyDescent="0.25">
      <c r="A188" s="25"/>
      <c r="B188" s="26"/>
      <c r="C188" s="27"/>
      <c r="D188" s="32" t="s">
        <v>44</v>
      </c>
      <c r="E188" s="29" t="s">
        <v>129</v>
      </c>
      <c r="F188" s="30">
        <v>250</v>
      </c>
      <c r="G188" s="30">
        <v>57.5</v>
      </c>
      <c r="H188" s="30">
        <v>11.25</v>
      </c>
      <c r="I188" s="30">
        <v>6.25</v>
      </c>
      <c r="J188" s="30">
        <v>385</v>
      </c>
      <c r="K188" s="72" t="s">
        <v>106</v>
      </c>
      <c r="L188" s="30">
        <v>81.599999999999994</v>
      </c>
    </row>
    <row r="189" spans="1:12" x14ac:dyDescent="0.25">
      <c r="A189" s="25"/>
      <c r="B189" s="26"/>
      <c r="C189" s="27"/>
      <c r="D189" s="32" t="s">
        <v>47</v>
      </c>
      <c r="E189" s="29"/>
      <c r="F189" s="30"/>
      <c r="G189" s="30"/>
      <c r="H189" s="30"/>
      <c r="I189" s="30"/>
      <c r="J189" s="30"/>
      <c r="K189" s="31"/>
      <c r="L189" s="30"/>
    </row>
    <row r="190" spans="1:12" x14ac:dyDescent="0.25">
      <c r="A190" s="25"/>
      <c r="B190" s="26"/>
      <c r="C190" s="27"/>
      <c r="D190" s="32" t="s">
        <v>31</v>
      </c>
      <c r="E190" s="29" t="s">
        <v>69</v>
      </c>
      <c r="F190" s="30">
        <v>200</v>
      </c>
      <c r="G190" s="30">
        <v>0.2</v>
      </c>
      <c r="H190" s="30">
        <v>0.1</v>
      </c>
      <c r="I190" s="30">
        <v>15</v>
      </c>
      <c r="J190" s="30">
        <v>61.3</v>
      </c>
      <c r="K190" s="31" t="s">
        <v>70</v>
      </c>
      <c r="L190" s="30">
        <v>5</v>
      </c>
    </row>
    <row r="191" spans="1:12" x14ac:dyDescent="0.25">
      <c r="A191" s="25"/>
      <c r="B191" s="26"/>
      <c r="C191" s="27"/>
      <c r="D191" s="32" t="s">
        <v>51</v>
      </c>
      <c r="E191" s="29" t="s">
        <v>52</v>
      </c>
      <c r="F191" s="30">
        <v>30</v>
      </c>
      <c r="G191" s="30">
        <v>2</v>
      </c>
      <c r="H191" s="30">
        <v>0</v>
      </c>
      <c r="I191" s="30">
        <v>13</v>
      </c>
      <c r="J191" s="30">
        <v>63</v>
      </c>
      <c r="K191" s="31"/>
      <c r="L191" s="30">
        <v>2.2999999999999998</v>
      </c>
    </row>
    <row r="192" spans="1:12" x14ac:dyDescent="0.25">
      <c r="A192" s="25"/>
      <c r="B192" s="26"/>
      <c r="C192" s="27"/>
      <c r="D192" s="32" t="s">
        <v>53</v>
      </c>
      <c r="E192" s="29" t="s">
        <v>54</v>
      </c>
      <c r="F192" s="30">
        <v>30</v>
      </c>
      <c r="G192" s="30">
        <v>2</v>
      </c>
      <c r="H192" s="30">
        <v>0</v>
      </c>
      <c r="I192" s="30">
        <v>11</v>
      </c>
      <c r="J192" s="30">
        <v>54</v>
      </c>
      <c r="K192" s="31"/>
      <c r="L192" s="30">
        <v>2.1</v>
      </c>
    </row>
    <row r="193" spans="1:12" x14ac:dyDescent="0.25">
      <c r="A193" s="25"/>
      <c r="B193" s="26"/>
      <c r="C193" s="27"/>
      <c r="D193" s="32"/>
      <c r="E193" s="29"/>
      <c r="F193" s="30"/>
      <c r="G193" s="30"/>
      <c r="H193" s="30"/>
      <c r="I193" s="30"/>
      <c r="J193" s="30"/>
      <c r="K193" s="31"/>
      <c r="L193" s="30"/>
    </row>
    <row r="194" spans="1:12" x14ac:dyDescent="0.25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spans="1:12" x14ac:dyDescent="0.25">
      <c r="A195" s="42"/>
      <c r="B195" s="43"/>
      <c r="C195" s="44"/>
      <c r="D195" s="36" t="s">
        <v>37</v>
      </c>
      <c r="E195" s="37"/>
      <c r="F195" s="38">
        <f>SUM(F186:F194)</f>
        <v>730</v>
      </c>
      <c r="G195" s="38">
        <f>SUM(G186:G194)</f>
        <v>68.2</v>
      </c>
      <c r="H195" s="38">
        <f>SUM(H186:H194)</f>
        <v>13.11</v>
      </c>
      <c r="I195" s="38">
        <f>SUM(I186:I194)</f>
        <v>56.72</v>
      </c>
      <c r="J195" s="38">
        <f>SUM(J186:J194)</f>
        <v>697.09999999999991</v>
      </c>
      <c r="K195" s="40"/>
      <c r="L195" s="38">
        <f>SUM(L186:L194)</f>
        <v>119.99999999999999</v>
      </c>
    </row>
    <row r="196" spans="1:12" ht="15" customHeight="1" x14ac:dyDescent="0.25">
      <c r="A196" s="55">
        <f>A179</f>
        <v>2</v>
      </c>
      <c r="B196" s="56">
        <f>B179</f>
        <v>5</v>
      </c>
      <c r="C196" s="62" t="s">
        <v>55</v>
      </c>
      <c r="D196" s="62"/>
      <c r="E196" s="47"/>
      <c r="F196" s="48">
        <f>F185+F195</f>
        <v>1020</v>
      </c>
      <c r="G196" s="48">
        <f>G185+G195</f>
        <v>72.3</v>
      </c>
      <c r="H196" s="48">
        <f>H185+H195</f>
        <v>19.809999999999999</v>
      </c>
      <c r="I196" s="48">
        <f>I185+I195</f>
        <v>127.82</v>
      </c>
      <c r="J196" s="48">
        <f>J185+J195</f>
        <v>984.89999999999986</v>
      </c>
      <c r="K196" s="48"/>
      <c r="L196" s="48">
        <f>L185+L195</f>
        <v>180</v>
      </c>
    </row>
    <row r="197" spans="1:12" ht="12.75" customHeight="1" x14ac:dyDescent="0.25">
      <c r="A197" s="57"/>
      <c r="B197" s="58"/>
      <c r="C197" s="63" t="s">
        <v>130</v>
      </c>
      <c r="D197" s="63"/>
      <c r="E197" s="63"/>
      <c r="F197" s="59">
        <f>(F27+F46+F65+F84+F103+F122+F141+F160+F178+F196)/(IF(F27=0,0,1)+IF(F46=0,0,1)+IF(F65=0,0,1)+IF(F84=0,0,1)+IF(F103=0,0,1)+IF(F122=0,0,1)+IF(F141=0,0,1)+IF(F160=0,0,1)+IF(F178=0,0,1)+IF(F196=0,0,1))</f>
        <v>1096.2</v>
      </c>
      <c r="G197" s="59">
        <f>(G27+G46+G65+G84+G103+G122+G141+G160+G178+G196)/(IF(G27=0,0,1)+IF(G46=0,0,1)+IF(G65=0,0,1)+IF(G84=0,0,1)+IF(G103=0,0,1)+IF(G122=0,0,1)+IF(G141=0,0,1)+IF(G160=0,0,1)+IF(G178=0,0,1)+IF(G196=0,0,1))</f>
        <v>44.494999999999997</v>
      </c>
      <c r="H197" s="59">
        <f>(H27+H46+H65+H84+H103+H122+H141+H160+H178+H196)/(IF(H27=0,0,1)+IF(H46=0,0,1)+IF(H65=0,0,1)+IF(H84=0,0,1)+IF(H103=0,0,1)+IF(H122=0,0,1)+IF(H141=0,0,1)+IF(H160=0,0,1)+IF(H178=0,0,1)+IF(H196=0,0,1))</f>
        <v>37.219000000000001</v>
      </c>
      <c r="I197" s="59">
        <f>(I27+I46+I65+I84+I103+I122+I141+I160+I178+I196)/(IF(I27=0,0,1)+IF(I46=0,0,1)+IF(I65=0,0,1)+IF(I84=0,0,1)+IF(I103=0,0,1)+IF(I122=0,0,1)+IF(I141=0,0,1)+IF(I160=0,0,1)+IF(I178=0,0,1)+IF(I196=0,0,1))</f>
        <v>167.32300000000001</v>
      </c>
      <c r="J197" s="59">
        <f>(J27+J46+J65+J84+J103+J122+J141+J160+J178+J196)/(IF(J27=0,0,1)+IF(J46=0,0,1)+IF(J65=0,0,1)+IF(J84=0,0,1)+IF(J103=0,0,1)+IF(J122=0,0,1)+IF(J141=0,0,1)+IF(J160=0,0,1)+IF(J178=0,0,1)+IF(J196=0,0,1))</f>
        <v>1130.0719999999999</v>
      </c>
      <c r="K197" s="59"/>
      <c r="L197" s="59">
        <f>(L27+L46+L65+L84+L103+L122+L141+L160+L178+L196)/(IF(L27=0,0,1)+IF(L46=0,0,1)+IF(L65=0,0,1)+IF(L84=0,0,1)+IF(L103=0,0,1)+IF(L122=0,0,1)+IF(L141=0,0,1)+IF(L160=0,0,1)+IF(L178=0,0,1)+IF(L196=0,0,1))</f>
        <v>184.5</v>
      </c>
    </row>
  </sheetData>
  <mergeCells count="18">
    <mergeCell ref="H1:K1"/>
    <mergeCell ref="H2:K2"/>
    <mergeCell ref="A1:C1"/>
    <mergeCell ref="D1:E1"/>
    <mergeCell ref="C160:D160"/>
    <mergeCell ref="C4:E4"/>
    <mergeCell ref="H4:K4"/>
    <mergeCell ref="H5:K5"/>
    <mergeCell ref="C27:D27"/>
    <mergeCell ref="C46:D46"/>
    <mergeCell ref="C178:D178"/>
    <mergeCell ref="C196:D196"/>
    <mergeCell ref="C197:E197"/>
    <mergeCell ref="C65:D65"/>
    <mergeCell ref="C84:D84"/>
    <mergeCell ref="C103:D103"/>
    <mergeCell ref="C122:D122"/>
    <mergeCell ref="C141:D141"/>
  </mergeCells>
  <pageMargins left="0.70833333333333304" right="0.70833333333333304" top="0.74791666666666701" bottom="0.74791666666666701" header="0.511811023622047" footer="0.511811023622047"/>
  <pageSetup paperSize="9" scale="6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cp:lastPrinted>2024-11-21T06:15:43Z</cp:lastPrinted>
  <dcterms:created xsi:type="dcterms:W3CDTF">2022-05-16T14:23:56Z</dcterms:created>
  <dcterms:modified xsi:type="dcterms:W3CDTF">2025-01-20T11:17:09Z</dcterms:modified>
  <dc:language>ru-RU</dc:language>
</cp:coreProperties>
</file>